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3"/>
    <sheet state="visible" name="Regnskab" sheetId="2" r:id="rId4"/>
  </sheets>
  <definedNames/>
  <calcPr/>
</workbook>
</file>

<file path=xl/sharedStrings.xml><?xml version="1.0" encoding="utf-8"?>
<sst xmlns="http://schemas.openxmlformats.org/spreadsheetml/2006/main" count="131" uniqueCount="111">
  <si>
    <t>Kun hvide felter må ændres</t>
  </si>
  <si>
    <t>Brug for hjælp eller vejledning? Skriv til Lasse på 61 86 12 39</t>
  </si>
  <si>
    <t>Start altid med at udfylde disse felter - og opdater dem jævnligt. En turs budget kan godt skride, hvis man har estimeret forkert her.</t>
  </si>
  <si>
    <t>Antal nætter:</t>
  </si>
  <si>
    <t>Antal betalende:</t>
  </si>
  <si>
    <t>Antal gratis:</t>
  </si>
  <si>
    <t>i alt</t>
  </si>
  <si>
    <t>(spejdere)</t>
  </si>
  <si>
    <t>(ledere)</t>
  </si>
  <si>
    <t>Udfyld her de basale grundtal. Husk, at de altid kan ændres.</t>
  </si>
  <si>
    <t>Her udfylder du  hvor mange måltider, der er hver dag. Det hjælper dig med at holde overblik. Regnearket bruger tallene til at udregne den totale udgift til mad</t>
  </si>
  <si>
    <t>Dage</t>
  </si>
  <si>
    <t>Måltider</t>
  </si>
  <si>
    <t>Basisudgifter</t>
  </si>
  <si>
    <t>Budget</t>
  </si>
  <si>
    <t>Søndag</t>
  </si>
  <si>
    <t>Mad</t>
  </si>
  <si>
    <t>pr måltid</t>
  </si>
  <si>
    <t>Mandag</t>
  </si>
  <si>
    <t>Transport (enten)</t>
  </si>
  <si>
    <t>Tirsdag</t>
  </si>
  <si>
    <t>Transport (eller)</t>
  </si>
  <si>
    <t>pr. pers pr vej</t>
  </si>
  <si>
    <t>Udgifter</t>
  </si>
  <si>
    <t>Indtægter</t>
  </si>
  <si>
    <t>Onsdag</t>
  </si>
  <si>
    <t>Overnatning (enten)</t>
  </si>
  <si>
    <t>pr pers pr nat</t>
  </si>
  <si>
    <t>Brugerbetaling</t>
  </si>
  <si>
    <t>Torsdag</t>
  </si>
  <si>
    <t>Overnatning (eller)</t>
  </si>
  <si>
    <t>Transport</t>
  </si>
  <si>
    <t>Gruppetilskud</t>
  </si>
  <si>
    <t>Fredag</t>
  </si>
  <si>
    <t>Overnatning</t>
  </si>
  <si>
    <t>Fondstilskud</t>
  </si>
  <si>
    <t>Lørdag</t>
  </si>
  <si>
    <t>Materialer til aktiviteter: (lav budget  seperat og indtast)</t>
  </si>
  <si>
    <t>Oplevelser</t>
  </si>
  <si>
    <t>Divisionstilskud</t>
  </si>
  <si>
    <t>i alt (manuel)</t>
  </si>
  <si>
    <t>Materialer</t>
  </si>
  <si>
    <t>Udfyld andet tilskud</t>
  </si>
  <si>
    <t>Oplevelser:  (lav budget seperat og indtast)</t>
  </si>
  <si>
    <t>Uforudsete 8%</t>
  </si>
  <si>
    <t>I alt</t>
  </si>
  <si>
    <t>Balance</t>
  </si>
  <si>
    <t>Deltagerpris:</t>
  </si>
  <si>
    <t>Turen koster i alt:</t>
  </si>
  <si>
    <t>pr person (alle)</t>
  </si>
  <si>
    <t>Prøv altid at ramme 0. Har du for mange penge, kan du skrue op for ambitionerne eller ned for deltagerbetalingen. Er du i underskud, kan du prøve at finde flere indtægter - eller spare lidt. Husk, at der i budgettet allerede er indbygget lidt luft til uforudsete udgifter.</t>
  </si>
  <si>
    <t>Spejderens pris:</t>
  </si>
  <si>
    <t>pr person (betalende)</t>
  </si>
  <si>
    <t>Med et overslag over</t>
  </si>
  <si>
    <t>Fonde</t>
  </si>
  <si>
    <t>NEM GUIDE</t>
  </si>
  <si>
    <t>1.</t>
  </si>
  <si>
    <r>
      <rPr/>
      <t xml:space="preserve">Husk at dette ark er et budget. Et gæt. Skriv derfor kvalificerede bud på hvad, der kommer af </t>
    </r>
    <r>
      <rPr>
        <b/>
      </rPr>
      <t>udgifter</t>
    </r>
    <r>
      <rPr/>
      <t xml:space="preserve"> i alle de hvide felter, du kan</t>
    </r>
  </si>
  <si>
    <t>Fond</t>
  </si>
  <si>
    <t>Søges beløb</t>
  </si>
  <si>
    <t>Frist</t>
  </si>
  <si>
    <t>Søgt d.</t>
  </si>
  <si>
    <t>Modtaget</t>
  </si>
  <si>
    <t>Ansvarlig</t>
  </si>
  <si>
    <t>Materialer og oplevelser estimeres, og kan laves i et seperat budget, hvis nødvendigt.</t>
  </si>
  <si>
    <t>2.</t>
  </si>
  <si>
    <t xml:space="preserve">Når udgifterne på plads, beregner arket selv, hvad turen koster pr. person for gruppen  inkl gratis deltagere (ledere) [FELT I25] . Ud fra dette kan man beslutte sig for en reel deltagerpris for betalende deltagere [FELT I27]. Den kan godt være lavere, men så kører turen med underskud, der skal dækkes af fonde eller tilskud. </t>
  </si>
  <si>
    <t xml:space="preserve">3. </t>
  </si>
  <si>
    <t>Når du bliver klogere på tilskud, deltagerantal, udgifter osv, kan du opdatere budgettet</t>
  </si>
  <si>
    <t>Total:</t>
  </si>
  <si>
    <t>Grøn: mål nået, Rød: Mål ikke nået</t>
  </si>
  <si>
    <t>REGNSKAB</t>
  </si>
  <si>
    <t>Hvide felter redigeres. Resten opdaterer sig selv, og skal helst ikke pilles ved</t>
  </si>
  <si>
    <t>UDGIFTER</t>
  </si>
  <si>
    <t>I alt:</t>
  </si>
  <si>
    <t>UDGIFTSOVERBLIK</t>
  </si>
  <si>
    <t>INDTÆGTSOVERBLIK</t>
  </si>
  <si>
    <t>Bilag</t>
  </si>
  <si>
    <t>Beløb</t>
  </si>
  <si>
    <t>Indtægtskilde</t>
  </si>
  <si>
    <t>Note</t>
  </si>
  <si>
    <t>Bogført</t>
  </si>
  <si>
    <t>Budgetteret</t>
  </si>
  <si>
    <t>POSTER (brug korrekte navne i regnskab)</t>
  </si>
  <si>
    <t>UDLÆG (brug korrekte navne i regnskab)</t>
  </si>
  <si>
    <t>Post</t>
  </si>
  <si>
    <t>Person</t>
  </si>
  <si>
    <t>Tot. udlæg</t>
  </si>
  <si>
    <t>Udbetalt beløb</t>
  </si>
  <si>
    <t>Rest (til udb.)</t>
  </si>
  <si>
    <t>stk. udlæg</t>
  </si>
  <si>
    <t>Udfyld</t>
  </si>
  <si>
    <t>Selv</t>
  </si>
  <si>
    <t>Med</t>
  </si>
  <si>
    <t>Dine</t>
  </si>
  <si>
    <t>Egne</t>
  </si>
  <si>
    <t>Navne</t>
  </si>
  <si>
    <t>BILAG OG BOGFØRING</t>
  </si>
  <si>
    <t>Resultat</t>
  </si>
  <si>
    <t>Er der et overskud, når regnskabet er  færdigt? Som udgangspunkt betales overskudet tilbage til division eller gruppen, der har ydet tilskud, da tilskud oftest gives som underskudsgaranti. Hvis begge har støttet, ring til DC.</t>
  </si>
  <si>
    <t>Bilag nr.</t>
  </si>
  <si>
    <t>Beløb i DKK (udbetaling i minus)</t>
  </si>
  <si>
    <t>Ex</t>
  </si>
  <si>
    <t>EKSEMPEL: SLETTES</t>
  </si>
  <si>
    <t>En lille regnskabsguide:</t>
  </si>
  <si>
    <t>1. Få alle bilag MED DET SAMME, og registrer dem så hurtigt som muligt.</t>
  </si>
  <si>
    <t>2. Registrer dine bilag: beløb, hvilken budgetpost, hvem har lagt ud og eventuel note.</t>
  </si>
  <si>
    <t>3. Når du registrerer post, husk at skriv det på samme måde som i budgettet. Så laver regnskabet næsten sig selv</t>
  </si>
  <si>
    <t>4. Når du registrerer udgiftsholder, kan du selv oprette 6 stykker ved at taste navn ind i de hvide felter. Er der flere udlægsholdere er det ofte nemmere at overføre via mobilepay med det samme, og så registrere bilaget i eget navn for at samle det.</t>
  </si>
  <si>
    <t>5. Du kan holde øje med personernes udlæg og se om nogen mangler deres penge.</t>
  </si>
  <si>
    <t>6. Har du lavet en udbetaling? Regnskabsfør det med et bilag, og skriv det overførte beløb anført i minus ind ligesom alle andre (dog uden post). Du kan godt overføre flere gange.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</si>
</sst>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kr-406]\ #,##0.00"/>
  </numFmts>
  <fonts count="29">
    <font>
      <sz val="10.0"/>
      <color rgb="FF000000"/>
      <name val="Arial"/>
    </font>
    <font/>
    <font>
      <sz val="36.0"/>
      <color rgb="FFFFFFFF"/>
      <name val="Alfa Slab One"/>
    </font>
    <font>
      <name val="Arial"/>
    </font>
    <font>
      <sz val="18.0"/>
    </font>
    <font>
      <color rgb="FFFFFFFF"/>
      <name val="Montserrat"/>
    </font>
    <font>
      <b/>
      <name val="Montserrat"/>
    </font>
    <font>
      <name val="Montserrat"/>
    </font>
    <font>
      <b/>
      <sz val="14.0"/>
      <name val="Alfa Slab One"/>
    </font>
    <font>
      <sz val="24.0"/>
      <name val="Alfa Slab One"/>
    </font>
    <font>
      <sz val="18.0"/>
      <name val="Montserrat"/>
    </font>
    <font>
      <sz val="11.0"/>
      <color rgb="FF000000"/>
      <name val="Montserrat"/>
    </font>
    <font>
      <sz val="24.0"/>
      <color rgb="FFFFFFFF"/>
      <name val="Alfa Slab One"/>
    </font>
    <font>
      <b/>
    </font>
    <font>
      <sz val="30.0"/>
      <color rgb="FF000000"/>
      <name val="Montserrat"/>
    </font>
    <font>
      <color rgb="FFFFFFFF"/>
      <name val="Arial"/>
    </font>
    <font>
      <name val="Alfa Slab One"/>
    </font>
    <font>
      <sz val="18.0"/>
      <name val="Alfa Slab One"/>
    </font>
    <font>
      <sz val="14.0"/>
      <name val="Alfa Slab One"/>
    </font>
    <font>
      <b/>
      <sz val="12.0"/>
      <name val="Montserrat"/>
    </font>
    <font>
      <sz val="12.0"/>
      <name val="Alfa Slab One"/>
    </font>
    <font>
      <sz val="11.0"/>
      <name val="Arial"/>
    </font>
    <font>
      <b/>
      <name val="Arial"/>
    </font>
    <font>
      <b/>
      <sz val="11.0"/>
      <name val="Montserrat"/>
    </font>
    <font>
      <sz val="11.0"/>
      <color rgb="FF000000"/>
      <name val="Inconsolata"/>
    </font>
    <font>
      <b/>
      <color rgb="FFFFFFFF"/>
      <name val="Arial"/>
    </font>
    <font>
      <sz val="11.0"/>
      <name val="Montserrat"/>
    </font>
    <font>
      <b/>
      <color rgb="FF000000"/>
      <name val="Arial"/>
    </font>
    <font>
      <b/>
      <sz val="9.0"/>
      <color rgb="FF000000"/>
      <name val="Arial"/>
    </font>
  </fonts>
  <fills count="16">
    <fill>
      <patternFill patternType="none"/>
    </fill>
    <fill>
      <patternFill patternType="lightGray"/>
    </fill>
    <fill>
      <patternFill patternType="solid">
        <fgColor rgb="FF1C4587"/>
        <bgColor rgb="FF1C4587"/>
      </patternFill>
    </fill>
    <fill>
      <patternFill patternType="solid">
        <fgColor rgb="FF6D9EEB"/>
        <bgColor rgb="FF6D9EEB"/>
      </patternFill>
    </fill>
    <fill>
      <patternFill patternType="solid">
        <fgColor rgb="FFC27BA0"/>
        <bgColor rgb="FFC27BA0"/>
      </patternFill>
    </fill>
    <fill>
      <patternFill patternType="solid">
        <fgColor rgb="FFC9DAF8"/>
        <bgColor rgb="FFC9DAF8"/>
      </patternFill>
    </fill>
    <fill>
      <patternFill patternType="solid">
        <fgColor rgb="FFFFFFFF"/>
        <bgColor rgb="FFFFFFFF"/>
      </patternFill>
    </fill>
    <fill>
      <patternFill patternType="solid">
        <fgColor rgb="FFB7E1CD"/>
        <bgColor rgb="FFB7E1CD"/>
      </patternFill>
    </fill>
    <fill>
      <patternFill patternType="solid">
        <fgColor rgb="FFD5A6BD"/>
        <bgColor rgb="FFD5A6BD"/>
      </patternFill>
    </fill>
    <fill>
      <patternFill patternType="solid">
        <fgColor rgb="FFF4C7C3"/>
        <bgColor rgb="FFF4C7C3"/>
      </patternFill>
    </fill>
    <fill>
      <patternFill patternType="solid">
        <fgColor rgb="FF1155CC"/>
        <bgColor rgb="FF1155CC"/>
      </patternFill>
    </fill>
    <fill>
      <patternFill patternType="solid">
        <fgColor rgb="FF0B5394"/>
        <bgColor rgb="FF0B5394"/>
      </patternFill>
    </fill>
    <fill>
      <patternFill patternType="solid">
        <fgColor rgb="FFEA9999"/>
        <bgColor rgb="FFEA9999"/>
      </patternFill>
    </fill>
    <fill>
      <patternFill patternType="solid">
        <fgColor rgb="FF3C78D8"/>
        <bgColor rgb="FF3C78D8"/>
      </patternFill>
    </fill>
    <fill>
      <patternFill patternType="solid">
        <fgColor rgb="FFA4C2F4"/>
        <bgColor rgb="FFA4C2F4"/>
      </patternFill>
    </fill>
    <fill>
      <patternFill patternType="solid">
        <fgColor rgb="FFF4CCCC"/>
        <bgColor rgb="FFF4CCCC"/>
      </patternFill>
    </fill>
  </fills>
  <borders count="25">
    <border/>
    <border>
      <right/>
    </border>
    <border>
      <left style="thick">
        <color rgb="FF000000"/>
      </left>
      <right style="thin">
        <color rgb="FF000000"/>
      </right>
      <top style="thick">
        <color rgb="FF000000"/>
      </top>
    </border>
    <border>
      <right style="thin">
        <color rgb="FF000000"/>
      </right>
      <top style="thick">
        <color rgb="FF000000"/>
      </top>
    </border>
    <border>
      <right style="thick">
        <color rgb="FF000000"/>
      </right>
      <top style="thick">
        <color rgb="FF000000"/>
      </top>
    </border>
    <border>
      <left style="thick">
        <color rgb="FF000000"/>
      </left>
      <top style="thick">
        <color rgb="FF000000"/>
      </top>
    </border>
    <border>
      <top style="thick">
        <color rgb="FF000000"/>
      </top>
    </border>
    <border>
      <left style="thick">
        <color rgb="FF000000"/>
      </left>
      <right style="thin">
        <color rgb="FF000000"/>
      </right>
    </border>
    <border>
      <right style="thin">
        <color rgb="FF000000"/>
      </right>
    </border>
    <border>
      <right style="thick">
        <color rgb="FF000000"/>
      </right>
    </border>
    <border>
      <left style="thick">
        <color rgb="FF000000"/>
      </left>
    </border>
    <border>
      <left style="thick">
        <color rgb="FF000000"/>
      </left>
      <bottom style="thick">
        <color rgb="FF000000"/>
      </bottom>
    </border>
    <border>
      <right style="thick">
        <color rgb="FF000000"/>
      </right>
      <bottom style="thick">
        <color rgb="FF000000"/>
      </bottom>
    </border>
    <border>
      <bottom style="thick">
        <color rgb="FF000000"/>
      </bottom>
    </border>
    <border>
      <left style="thick">
        <color rgb="FF000000"/>
      </left>
      <right style="thin">
        <color rgb="FF000000"/>
      </right>
      <bottom style="thick">
        <color rgb="FF000000"/>
      </bottom>
    </border>
    <border>
      <right style="thin">
        <color rgb="FF000000"/>
      </right>
      <bottom style="thick">
        <color rgb="FF000000"/>
      </bottom>
    </border>
    <border>
      <left style="thick">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ck">
        <color rgb="FF000000"/>
      </left>
      <top style="medium">
        <color rgb="FF000000"/>
      </top>
    </border>
    <border>
      <top style="medium">
        <color rgb="FF000000"/>
      </top>
    </border>
    <border>
      <right style="thick">
        <color rgb="FF000000"/>
      </right>
      <top style="medium">
        <color rgb="FF000000"/>
      </top>
    </border>
    <border>
      <right/>
      <bottom style="thick">
        <color rgb="FF000000"/>
      </bottom>
    </border>
    <border>
      <bottom style="thin">
        <color rgb="FF000000"/>
      </bottom>
    </border>
    <border>
      <top style="thin">
        <color rgb="FF000000"/>
      </top>
    </border>
  </borders>
  <cellStyleXfs count="1">
    <xf borderId="0" fillId="0" fontId="0" numFmtId="0" applyAlignment="1" applyFont="1"/>
  </cellStyleXfs>
  <cellXfs count="198">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horizontal="center" readingOrder="0"/>
    </xf>
    <xf borderId="0" fillId="2" fontId="3" numFmtId="0" xfId="0" applyAlignment="1" applyFont="1">
      <alignment vertical="bottom"/>
    </xf>
    <xf borderId="0" fillId="3" fontId="4" numFmtId="0" xfId="0" applyAlignment="1" applyFill="1" applyFont="1">
      <alignment readingOrder="0" shrinkToFit="0" wrapText="1"/>
    </xf>
    <xf borderId="0" fillId="4" fontId="5" numFmtId="0" xfId="0" applyAlignment="1" applyFill="1" applyFont="1">
      <alignment readingOrder="0" vertical="bottom"/>
    </xf>
    <xf borderId="1" fillId="5" fontId="6" numFmtId="0" xfId="0" applyAlignment="1" applyBorder="1" applyFill="1" applyFont="1">
      <alignment readingOrder="0" shrinkToFit="0" vertical="bottom" wrapText="0"/>
    </xf>
    <xf borderId="0" fillId="0" fontId="7" numFmtId="0" xfId="0" applyAlignment="1" applyFont="1">
      <alignment readingOrder="0" vertical="bottom"/>
    </xf>
    <xf borderId="0" fillId="5" fontId="6" numFmtId="0" xfId="0" applyAlignment="1" applyFont="1">
      <alignment readingOrder="0" vertical="bottom"/>
    </xf>
    <xf borderId="0" fillId="0" fontId="7" numFmtId="0" xfId="0" applyAlignment="1" applyFont="1">
      <alignment horizontal="right" readingOrder="0" vertical="bottom"/>
    </xf>
    <xf borderId="0" fillId="5" fontId="7" numFmtId="0" xfId="0" applyAlignment="1" applyFont="1">
      <alignment vertical="bottom"/>
    </xf>
    <xf borderId="0" fillId="5" fontId="7" numFmtId="0" xfId="0" applyAlignment="1" applyFont="1">
      <alignment horizontal="right" vertical="bottom"/>
    </xf>
    <xf borderId="0" fillId="5" fontId="6" numFmtId="0" xfId="0" applyAlignment="1" applyFont="1">
      <alignment vertical="bottom"/>
    </xf>
    <xf borderId="0" fillId="3" fontId="3" numFmtId="0" xfId="0" applyAlignment="1" applyFont="1">
      <alignment vertical="bottom"/>
    </xf>
    <xf borderId="0" fillId="3" fontId="3" numFmtId="0" xfId="0" applyAlignment="1" applyFont="1">
      <alignment readingOrder="0" vertical="bottom"/>
    </xf>
    <xf borderId="0" fillId="4" fontId="5" numFmtId="0" xfId="0" applyAlignment="1" applyFont="1">
      <alignment readingOrder="0" shrinkToFit="0" vertical="center" wrapText="1"/>
    </xf>
    <xf borderId="2" fillId="5" fontId="8" numFmtId="0" xfId="0" applyAlignment="1" applyBorder="1" applyFont="1">
      <alignment vertical="bottom"/>
    </xf>
    <xf borderId="3" fillId="5" fontId="8" numFmtId="0" xfId="0" applyAlignment="1" applyBorder="1" applyFont="1">
      <alignment vertical="bottom"/>
    </xf>
    <xf borderId="4" fillId="5" fontId="8" numFmtId="0" xfId="0" applyAlignment="1" applyBorder="1" applyFont="1">
      <alignment readingOrder="0" vertical="bottom"/>
    </xf>
    <xf borderId="5" fillId="5" fontId="8" numFmtId="0" xfId="0" applyAlignment="1" applyBorder="1" applyFont="1">
      <alignment horizontal="center" readingOrder="0" vertical="bottom"/>
    </xf>
    <xf borderId="6" fillId="0" fontId="1" numFmtId="0" xfId="0" applyBorder="1" applyFont="1"/>
    <xf borderId="4" fillId="0" fontId="1" numFmtId="0" xfId="0" applyBorder="1" applyFont="1"/>
    <xf borderId="0" fillId="5" fontId="9" numFmtId="0" xfId="0" applyAlignment="1" applyFont="1">
      <alignment horizontal="center" vertical="bottom"/>
    </xf>
    <xf borderId="7" fillId="0" fontId="1" numFmtId="0" xfId="0" applyAlignment="1" applyBorder="1" applyFont="1">
      <alignment readingOrder="0"/>
    </xf>
    <xf borderId="8" fillId="0" fontId="7" numFmtId="0" xfId="0" applyAlignment="1" applyBorder="1" applyFont="1">
      <alignment horizontal="right" readingOrder="0" vertical="bottom"/>
    </xf>
    <xf borderId="9" fillId="5" fontId="7" numFmtId="0" xfId="0" applyAlignment="1" applyBorder="1" applyFont="1">
      <alignment horizontal="right" readingOrder="0" vertical="bottom"/>
    </xf>
    <xf borderId="10" fillId="5" fontId="7" numFmtId="0" xfId="0" applyAlignment="1" applyBorder="1" applyFont="1">
      <alignment readingOrder="0" vertical="bottom"/>
    </xf>
    <xf borderId="0" fillId="6" fontId="7" numFmtId="164" xfId="0" applyAlignment="1" applyFill="1" applyFont="1" applyNumberFormat="1">
      <alignment horizontal="right" readingOrder="0" vertical="bottom"/>
    </xf>
    <xf borderId="9" fillId="5" fontId="7" numFmtId="0" xfId="0" applyAlignment="1" applyBorder="1" applyFont="1">
      <alignment readingOrder="0" vertical="bottom"/>
    </xf>
    <xf borderId="7" fillId="0" fontId="7" numFmtId="0" xfId="0" applyAlignment="1" applyBorder="1" applyFont="1">
      <alignment vertical="bottom"/>
    </xf>
    <xf borderId="9" fillId="5" fontId="3" numFmtId="0" xfId="0" applyAlignment="1" applyBorder="1" applyFont="1">
      <alignment vertical="bottom"/>
    </xf>
    <xf borderId="5" fillId="5" fontId="6" numFmtId="0" xfId="0" applyAlignment="1" applyBorder="1" applyFont="1">
      <alignment vertical="bottom"/>
    </xf>
    <xf borderId="4" fillId="5" fontId="3" numFmtId="0" xfId="0" applyAlignment="1" applyBorder="1" applyFont="1">
      <alignment vertical="bottom"/>
    </xf>
    <xf borderId="0" fillId="2" fontId="7" numFmtId="0" xfId="0" applyAlignment="1" applyFont="1">
      <alignment vertical="bottom"/>
    </xf>
    <xf borderId="9" fillId="5" fontId="7" numFmtId="164" xfId="0" applyAlignment="1" applyBorder="1" applyFont="1" applyNumberFormat="1">
      <alignment horizontal="right" vertical="bottom"/>
    </xf>
    <xf borderId="10" fillId="5" fontId="7" numFmtId="0" xfId="0" applyAlignment="1" applyBorder="1" applyFont="1">
      <alignment vertical="bottom"/>
    </xf>
    <xf borderId="9" fillId="5" fontId="7" numFmtId="164" xfId="0" applyAlignment="1" applyBorder="1" applyFont="1" applyNumberFormat="1">
      <alignment horizontal="right" readingOrder="0" vertical="bottom"/>
    </xf>
    <xf borderId="0" fillId="6" fontId="7" numFmtId="164" xfId="0" applyAlignment="1" applyFont="1" applyNumberFormat="1">
      <alignment horizontal="right" vertical="bottom"/>
    </xf>
    <xf borderId="9" fillId="0" fontId="7" numFmtId="164" xfId="0" applyAlignment="1" applyBorder="1" applyFont="1" applyNumberFormat="1">
      <alignment horizontal="right" readingOrder="0" vertical="bottom"/>
    </xf>
    <xf borderId="10" fillId="5" fontId="1" numFmtId="0" xfId="0" applyBorder="1" applyFont="1"/>
    <xf borderId="9" fillId="5" fontId="7" numFmtId="0" xfId="0" applyAlignment="1" applyBorder="1" applyFont="1">
      <alignment vertical="bottom"/>
    </xf>
    <xf borderId="10" fillId="5" fontId="6" numFmtId="0" xfId="0" applyAlignment="1" applyBorder="1" applyFont="1">
      <alignment readingOrder="0"/>
    </xf>
    <xf borderId="9" fillId="5" fontId="7" numFmtId="0" xfId="0" applyAlignment="1" applyBorder="1" applyFont="1">
      <alignment horizontal="right" vertical="bottom"/>
    </xf>
    <xf borderId="9" fillId="0" fontId="3" numFmtId="164" xfId="0" applyAlignment="1" applyBorder="1" applyFont="1" applyNumberFormat="1">
      <alignment vertical="bottom"/>
    </xf>
    <xf borderId="11" fillId="0" fontId="3" numFmtId="0" xfId="0" applyAlignment="1" applyBorder="1" applyFont="1">
      <alignment readingOrder="0" vertical="bottom"/>
    </xf>
    <xf borderId="12" fillId="0" fontId="3" numFmtId="164" xfId="0" applyAlignment="1" applyBorder="1" applyFont="1" applyNumberFormat="1">
      <alignment readingOrder="0" vertical="bottom"/>
    </xf>
    <xf borderId="10" fillId="5" fontId="6" numFmtId="0" xfId="0" applyAlignment="1" applyBorder="1" applyFont="1">
      <alignment readingOrder="0" vertical="bottom"/>
    </xf>
    <xf borderId="11" fillId="5" fontId="7" numFmtId="0" xfId="0" applyAlignment="1" applyBorder="1" applyFont="1">
      <alignment readingOrder="0" vertical="bottom"/>
    </xf>
    <xf borderId="12" fillId="0" fontId="7" numFmtId="164" xfId="0" applyAlignment="1" applyBorder="1" applyFont="1" applyNumberFormat="1">
      <alignment horizontal="right" readingOrder="0" vertical="bottom"/>
    </xf>
    <xf borderId="11" fillId="5" fontId="7" numFmtId="0" xfId="0" applyAlignment="1" applyBorder="1" applyFont="1">
      <alignment vertical="bottom"/>
    </xf>
    <xf borderId="13" fillId="0" fontId="7" numFmtId="0" xfId="0" applyAlignment="1" applyBorder="1" applyFont="1">
      <alignment readingOrder="0" vertical="bottom"/>
    </xf>
    <xf borderId="12" fillId="5" fontId="7" numFmtId="0" xfId="0" applyAlignment="1" applyBorder="1" applyFont="1">
      <alignment readingOrder="0" vertical="bottom"/>
    </xf>
    <xf borderId="7" fillId="0" fontId="7" numFmtId="0" xfId="0" applyAlignment="1" applyBorder="1" applyFont="1">
      <alignment readingOrder="0" vertical="bottom"/>
    </xf>
    <xf borderId="8" fillId="0" fontId="3" numFmtId="0" xfId="0" applyAlignment="1" applyBorder="1" applyFont="1">
      <alignment readingOrder="0" vertical="bottom"/>
    </xf>
    <xf borderId="0" fillId="5" fontId="7" numFmtId="164" xfId="0" applyAlignment="1" applyFont="1" applyNumberFormat="1">
      <alignment horizontal="right" vertical="bottom"/>
    </xf>
    <xf borderId="14" fillId="5" fontId="6" numFmtId="0" xfId="0" applyAlignment="1" applyBorder="1" applyFont="1">
      <alignment vertical="bottom"/>
    </xf>
    <xf borderId="15" fillId="5" fontId="6" numFmtId="0" xfId="0" applyAlignment="1" applyBorder="1" applyFont="1">
      <alignment horizontal="right" vertical="bottom"/>
    </xf>
    <xf borderId="12" fillId="5" fontId="6" numFmtId="0" xfId="0" applyAlignment="1" applyBorder="1" applyFont="1">
      <alignment horizontal="right" readingOrder="0" vertical="bottom"/>
    </xf>
    <xf borderId="1" fillId="3" fontId="3" numFmtId="0" xfId="0" applyAlignment="1" applyBorder="1" applyFont="1">
      <alignment vertical="bottom"/>
    </xf>
    <xf borderId="1" fillId="3" fontId="7" numFmtId="0" xfId="0" applyAlignment="1" applyBorder="1" applyFont="1">
      <alignment horizontal="center" shrinkToFit="0" vertical="bottom" wrapText="0"/>
    </xf>
    <xf borderId="8" fillId="3" fontId="3" numFmtId="0" xfId="0" applyAlignment="1" applyBorder="1" applyFont="1">
      <alignment vertical="bottom"/>
    </xf>
    <xf borderId="0" fillId="7" fontId="10" numFmtId="164" xfId="0" applyAlignment="1" applyFill="1" applyFont="1" applyNumberFormat="1">
      <alignment horizontal="center" vertical="bottom"/>
    </xf>
    <xf borderId="0" fillId="5" fontId="11" numFmtId="164" xfId="0" applyAlignment="1" applyFont="1" applyNumberFormat="1">
      <alignment horizontal="right" vertical="bottom"/>
    </xf>
    <xf borderId="0" fillId="4" fontId="5" numFmtId="0" xfId="0" applyAlignment="1" applyFont="1">
      <alignment horizontal="center" readingOrder="0" shrinkToFit="0" vertical="top" wrapText="1"/>
    </xf>
    <xf borderId="10" fillId="5" fontId="3" numFmtId="0" xfId="0" applyAlignment="1" applyBorder="1" applyFont="1">
      <alignment vertical="bottom"/>
    </xf>
    <xf borderId="0" fillId="5" fontId="3" numFmtId="164" xfId="0" applyAlignment="1" applyFont="1" applyNumberFormat="1">
      <alignment vertical="bottom"/>
    </xf>
    <xf borderId="13" fillId="0" fontId="7" numFmtId="164" xfId="0" applyAlignment="1" applyBorder="1" applyFont="1" applyNumberFormat="1">
      <alignment horizontal="right" readingOrder="0" vertical="bottom"/>
    </xf>
    <xf borderId="13" fillId="2" fontId="3" numFmtId="0" xfId="0" applyAlignment="1" applyBorder="1" applyFont="1">
      <alignment vertical="bottom"/>
    </xf>
    <xf borderId="1" fillId="2" fontId="6" numFmtId="0" xfId="0" applyAlignment="1" applyBorder="1" applyFont="1">
      <alignment shrinkToFit="0" vertical="bottom" wrapText="0"/>
    </xf>
    <xf borderId="9" fillId="3" fontId="3" numFmtId="0" xfId="0" applyAlignment="1" applyBorder="1" applyFont="1">
      <alignment vertical="bottom"/>
    </xf>
    <xf borderId="5" fillId="3" fontId="3" numFmtId="0" xfId="0" applyAlignment="1" applyBorder="1" applyFont="1">
      <alignment vertical="bottom"/>
    </xf>
    <xf borderId="6" fillId="3" fontId="3" numFmtId="0" xfId="0" applyAlignment="1" applyBorder="1" applyFont="1">
      <alignment vertical="bottom"/>
    </xf>
    <xf borderId="4" fillId="3" fontId="3" numFmtId="0" xfId="0" applyAlignment="1" applyBorder="1" applyFont="1">
      <alignment vertical="bottom"/>
    </xf>
    <xf borderId="1" fillId="2" fontId="7" numFmtId="0" xfId="0" applyAlignment="1" applyBorder="1" applyFont="1">
      <alignment shrinkToFit="0" vertical="bottom" wrapText="0"/>
    </xf>
    <xf borderId="0" fillId="2" fontId="5" numFmtId="0" xfId="0" applyAlignment="1" applyFont="1">
      <alignment horizontal="right" vertical="bottom"/>
    </xf>
    <xf borderId="10" fillId="3" fontId="3" numFmtId="0" xfId="0" applyAlignment="1" applyBorder="1" applyFont="1">
      <alignment vertical="bottom"/>
    </xf>
    <xf borderId="0" fillId="8" fontId="12" numFmtId="0" xfId="0" applyAlignment="1" applyFill="1" applyFont="1">
      <alignment horizontal="center" readingOrder="0" vertical="bottom"/>
    </xf>
    <xf borderId="0" fillId="8" fontId="1" numFmtId="0" xfId="0" applyFont="1"/>
    <xf borderId="0" fillId="3" fontId="1" numFmtId="0" xfId="0" applyFont="1"/>
    <xf borderId="0" fillId="8" fontId="13" numFmtId="0" xfId="0" applyAlignment="1" applyFont="1">
      <alignment horizontal="right" readingOrder="0"/>
    </xf>
    <xf borderId="0" fillId="8" fontId="1" numFmtId="0" xfId="0" applyAlignment="1" applyFont="1">
      <alignment readingOrder="0" shrinkToFit="0" vertical="top" wrapText="1"/>
    </xf>
    <xf borderId="16" fillId="5" fontId="6" numFmtId="0" xfId="0" applyBorder="1" applyFont="1"/>
    <xf borderId="17" fillId="5" fontId="6" numFmtId="0" xfId="0" applyBorder="1" applyFont="1"/>
    <xf borderId="18" fillId="5" fontId="6" numFmtId="0" xfId="0" applyAlignment="1" applyBorder="1" applyFont="1">
      <alignment vertical="bottom"/>
    </xf>
    <xf borderId="0" fillId="8" fontId="13" numFmtId="0" xfId="0" applyAlignment="1" applyFont="1">
      <alignment horizontal="right"/>
    </xf>
    <xf borderId="10" fillId="6" fontId="7" numFmtId="0" xfId="0" applyAlignment="1" applyBorder="1" applyFont="1">
      <alignment vertical="bottom"/>
    </xf>
    <xf borderId="1" fillId="6" fontId="7" numFmtId="0" xfId="0" applyAlignment="1" applyBorder="1" applyFont="1">
      <alignment shrinkToFit="0" vertical="bottom" wrapText="0"/>
    </xf>
    <xf borderId="0" fillId="6" fontId="3" numFmtId="0" xfId="0" applyAlignment="1" applyFont="1">
      <alignment vertical="bottom"/>
    </xf>
    <xf borderId="0" fillId="6" fontId="3" numFmtId="164" xfId="0" applyAlignment="1" applyFont="1" applyNumberFormat="1">
      <alignment vertical="bottom"/>
    </xf>
    <xf borderId="9" fillId="6" fontId="3" numFmtId="0" xfId="0" applyAlignment="1" applyBorder="1" applyFont="1">
      <alignment vertical="bottom"/>
    </xf>
    <xf borderId="0" fillId="8" fontId="1" numFmtId="0" xfId="0" applyAlignment="1" applyFont="1">
      <alignment readingOrder="0" shrinkToFit="0" wrapText="1"/>
    </xf>
    <xf borderId="10" fillId="6" fontId="7" numFmtId="0" xfId="0" applyAlignment="1" applyBorder="1" applyFont="1">
      <alignment readingOrder="0" vertical="bottom"/>
    </xf>
    <xf borderId="1" fillId="6" fontId="7" numFmtId="0" xfId="0" applyAlignment="1" applyBorder="1" applyFont="1">
      <alignment readingOrder="0" shrinkToFit="0" vertical="bottom" wrapText="0"/>
    </xf>
    <xf borderId="0" fillId="6" fontId="3" numFmtId="164" xfId="0" applyAlignment="1" applyFont="1" applyNumberFormat="1">
      <alignment readingOrder="0" vertical="bottom"/>
    </xf>
    <xf borderId="0" fillId="6" fontId="7" numFmtId="0" xfId="0" applyAlignment="1" applyFont="1">
      <alignment vertical="bottom"/>
    </xf>
    <xf borderId="10" fillId="6" fontId="3" numFmtId="0" xfId="0" applyAlignment="1" applyBorder="1" applyFont="1">
      <alignment vertical="bottom"/>
    </xf>
    <xf borderId="19" fillId="5" fontId="7" numFmtId="0" xfId="0" applyAlignment="1" applyBorder="1" applyFont="1">
      <alignment vertical="bottom"/>
    </xf>
    <xf borderId="20" fillId="5" fontId="7" numFmtId="164" xfId="0" applyAlignment="1" applyBorder="1" applyFont="1" applyNumberFormat="1">
      <alignment horizontal="right" vertical="bottom"/>
    </xf>
    <xf borderId="20" fillId="5" fontId="3" numFmtId="0" xfId="0" applyAlignment="1" applyBorder="1" applyFont="1">
      <alignment vertical="bottom"/>
    </xf>
    <xf borderId="21" fillId="5" fontId="3" numFmtId="0" xfId="0" applyAlignment="1" applyBorder="1" applyFont="1">
      <alignment vertical="bottom"/>
    </xf>
    <xf borderId="0" fillId="9" fontId="14" numFmtId="164" xfId="0" applyAlignment="1" applyFill="1" applyFont="1" applyNumberFormat="1">
      <alignment horizontal="center" vertical="center"/>
    </xf>
    <xf borderId="11" fillId="3" fontId="3" numFmtId="0" xfId="0" applyAlignment="1" applyBorder="1" applyFont="1">
      <alignment vertical="bottom"/>
    </xf>
    <xf borderId="13" fillId="3" fontId="5" numFmtId="0" xfId="0" applyAlignment="1" applyBorder="1" applyFont="1">
      <alignment horizontal="center" vertical="bottom"/>
    </xf>
    <xf borderId="13" fillId="0" fontId="1" numFmtId="0" xfId="0" applyBorder="1" applyFont="1"/>
    <xf borderId="12" fillId="3" fontId="3" numFmtId="0" xfId="0" applyAlignment="1" applyBorder="1" applyFont="1">
      <alignment vertical="bottom"/>
    </xf>
    <xf borderId="0" fillId="2" fontId="2" numFmtId="0" xfId="0" applyAlignment="1" applyFont="1">
      <alignment horizontal="center"/>
    </xf>
    <xf borderId="0" fillId="0" fontId="3" numFmtId="0" xfId="0" applyAlignment="1" applyFont="1">
      <alignment vertical="bottom"/>
    </xf>
    <xf borderId="0" fillId="2" fontId="15" numFmtId="0" xfId="0" applyAlignment="1" applyFont="1">
      <alignment horizontal="center" vertical="top"/>
    </xf>
    <xf borderId="22" fillId="10" fontId="12" numFmtId="0" xfId="0" applyAlignment="1" applyBorder="1" applyFill="1" applyFont="1">
      <alignment shrinkToFit="0" vertical="bottom" wrapText="0"/>
    </xf>
    <xf borderId="13" fillId="10" fontId="3" numFmtId="0" xfId="0" applyAlignment="1" applyBorder="1" applyFont="1">
      <alignment vertical="bottom"/>
    </xf>
    <xf borderId="12" fillId="10" fontId="3" numFmtId="0" xfId="0" applyAlignment="1" applyBorder="1" applyFont="1">
      <alignment vertical="bottom"/>
    </xf>
    <xf borderId="13" fillId="5" fontId="16" numFmtId="0" xfId="0" applyAlignment="1" applyBorder="1" applyFont="1">
      <alignment horizontal="center"/>
    </xf>
    <xf borderId="12" fillId="5" fontId="7" numFmtId="164" xfId="0" applyAlignment="1" applyBorder="1" applyFont="1" applyNumberFormat="1">
      <alignment horizontal="center"/>
    </xf>
    <xf borderId="0" fillId="11" fontId="3" numFmtId="0" xfId="0" applyAlignment="1" applyFill="1" applyFont="1">
      <alignment vertical="bottom"/>
    </xf>
    <xf borderId="5" fillId="5" fontId="9" numFmtId="0" xfId="0" applyAlignment="1" applyBorder="1" applyFont="1">
      <alignment horizontal="center" shrinkToFit="0" vertical="center" wrapText="0"/>
    </xf>
    <xf borderId="9" fillId="5" fontId="7" numFmtId="164" xfId="0" applyAlignment="1" applyBorder="1" applyFont="1" applyNumberFormat="1">
      <alignment horizontal="center"/>
    </xf>
    <xf borderId="9" fillId="2" fontId="3" numFmtId="0" xfId="0" applyAlignment="1" applyBorder="1" applyFont="1">
      <alignment vertical="bottom"/>
    </xf>
    <xf borderId="0" fillId="5" fontId="17" numFmtId="0" xfId="0" applyAlignment="1" applyFont="1">
      <alignment horizontal="center" readingOrder="0"/>
    </xf>
    <xf borderId="9" fillId="0" fontId="1" numFmtId="0" xfId="0" applyBorder="1" applyFont="1"/>
    <xf borderId="11" fillId="0" fontId="1" numFmtId="0" xfId="0" applyBorder="1" applyFont="1"/>
    <xf borderId="12" fillId="0" fontId="1" numFmtId="0" xfId="0" applyBorder="1" applyFont="1"/>
    <xf borderId="5" fillId="3" fontId="18" numFmtId="0" xfId="0" applyAlignment="1" applyBorder="1" applyFont="1">
      <alignment horizontal="center" readingOrder="0" vertical="bottom"/>
    </xf>
    <xf borderId="10" fillId="5" fontId="19" numFmtId="0" xfId="0" applyAlignment="1" applyBorder="1" applyFont="1">
      <alignment readingOrder="0" vertical="bottom"/>
    </xf>
    <xf borderId="0" fillId="5" fontId="19" numFmtId="0" xfId="0" applyAlignment="1" applyFont="1">
      <alignment readingOrder="0" vertical="bottom"/>
    </xf>
    <xf borderId="9" fillId="5" fontId="19" numFmtId="0" xfId="0" applyAlignment="1" applyBorder="1" applyFont="1">
      <alignment readingOrder="0" vertical="bottom"/>
    </xf>
    <xf borderId="10" fillId="0" fontId="1" numFmtId="0" xfId="0" applyBorder="1" applyFont="1"/>
    <xf borderId="10" fillId="0" fontId="7" numFmtId="0" xfId="0" applyAlignment="1" applyBorder="1" applyFont="1">
      <alignment vertical="bottom"/>
    </xf>
    <xf borderId="0" fillId="0" fontId="7" numFmtId="164" xfId="0" applyAlignment="1" applyFont="1" applyNumberFormat="1">
      <alignment readingOrder="0" vertical="bottom"/>
    </xf>
    <xf borderId="10" fillId="5" fontId="19" numFmtId="0" xfId="0" applyAlignment="1" applyBorder="1" applyFont="1">
      <alignment horizontal="center" readingOrder="0" vertical="bottom"/>
    </xf>
    <xf borderId="0" fillId="5" fontId="19" numFmtId="0" xfId="0" applyAlignment="1" applyFont="1">
      <alignment horizontal="center" readingOrder="0" vertical="bottom"/>
    </xf>
    <xf borderId="9" fillId="5" fontId="19" numFmtId="0" xfId="0" applyAlignment="1" applyBorder="1" applyFont="1">
      <alignment horizontal="center" readingOrder="0" vertical="bottom"/>
    </xf>
    <xf borderId="0" fillId="5" fontId="20" numFmtId="0" xfId="0" applyAlignment="1" applyFont="1">
      <alignment horizontal="center" vertical="bottom"/>
    </xf>
    <xf borderId="5" fillId="5" fontId="20" numFmtId="0" xfId="0" applyAlignment="1" applyBorder="1" applyFont="1">
      <alignment horizontal="center" vertical="bottom"/>
    </xf>
    <xf borderId="0" fillId="5" fontId="21" numFmtId="164" xfId="0" applyAlignment="1" applyFont="1" applyNumberFormat="1">
      <alignment horizontal="right" vertical="bottom"/>
    </xf>
    <xf borderId="9" fillId="5" fontId="22" numFmtId="164" xfId="0" applyAlignment="1" applyBorder="1" applyFont="1" applyNumberFormat="1">
      <alignment vertical="bottom"/>
    </xf>
    <xf borderId="0" fillId="5" fontId="19" numFmtId="0" xfId="0" applyAlignment="1" applyFont="1">
      <alignment vertical="bottom"/>
    </xf>
    <xf borderId="10" fillId="5" fontId="19" numFmtId="0" xfId="0" applyAlignment="1" applyBorder="1" applyFont="1">
      <alignment vertical="bottom"/>
    </xf>
    <xf borderId="0" fillId="5" fontId="23" numFmtId="0" xfId="0" applyAlignment="1" applyFont="1">
      <alignment vertical="bottom"/>
    </xf>
    <xf borderId="0" fillId="5" fontId="23" numFmtId="0" xfId="0" applyAlignment="1" applyFont="1">
      <alignment horizontal="center" vertical="bottom"/>
    </xf>
    <xf borderId="0" fillId="5" fontId="23" numFmtId="0" xfId="0" applyAlignment="1" applyFont="1">
      <alignment horizontal="center" vertical="bottom"/>
    </xf>
    <xf borderId="9" fillId="5" fontId="23" numFmtId="0" xfId="0" applyAlignment="1" applyBorder="1" applyFont="1">
      <alignment horizontal="center" readingOrder="0" vertical="bottom"/>
    </xf>
    <xf borderId="0" fillId="5" fontId="24" numFmtId="164" xfId="0" applyFont="1" applyNumberFormat="1"/>
    <xf borderId="0" fillId="5" fontId="3" numFmtId="164" xfId="0" applyAlignment="1" applyFont="1" applyNumberFormat="1">
      <alignment horizontal="right" vertical="bottom"/>
    </xf>
    <xf borderId="0" fillId="7" fontId="3" numFmtId="164" xfId="0" applyAlignment="1" applyFont="1" applyNumberFormat="1">
      <alignment vertical="bottom"/>
    </xf>
    <xf borderId="10" fillId="6" fontId="3" numFmtId="0" xfId="0" applyAlignment="1" applyBorder="1" applyFont="1">
      <alignment readingOrder="0" vertical="bottom"/>
    </xf>
    <xf borderId="0" fillId="12" fontId="3" numFmtId="164" xfId="0" applyAlignment="1" applyFill="1" applyFont="1" applyNumberFormat="1">
      <alignment horizontal="right" vertical="bottom"/>
    </xf>
    <xf borderId="0" fillId="0" fontId="7" numFmtId="164" xfId="0" applyAlignment="1" applyFont="1" applyNumberFormat="1">
      <alignment vertical="bottom"/>
    </xf>
    <xf borderId="0" fillId="0" fontId="7" numFmtId="0" xfId="0" applyAlignment="1" applyFont="1">
      <alignment vertical="bottom"/>
    </xf>
    <xf borderId="9" fillId="0" fontId="7" numFmtId="0" xfId="0" applyAlignment="1" applyBorder="1" applyFont="1">
      <alignment vertical="bottom"/>
    </xf>
    <xf borderId="13" fillId="5" fontId="24" numFmtId="164" xfId="0" applyBorder="1" applyFont="1" applyNumberFormat="1"/>
    <xf borderId="12" fillId="5" fontId="22" numFmtId="164" xfId="0" applyAlignment="1" applyBorder="1" applyFont="1" applyNumberFormat="1">
      <alignment vertical="bottom"/>
    </xf>
    <xf borderId="11" fillId="0" fontId="7" numFmtId="0" xfId="0" applyAlignment="1" applyBorder="1" applyFont="1">
      <alignment vertical="bottom"/>
    </xf>
    <xf borderId="13" fillId="0" fontId="7" numFmtId="164" xfId="0" applyAlignment="1" applyBorder="1" applyFont="1" applyNumberFormat="1">
      <alignment vertical="bottom"/>
    </xf>
    <xf borderId="13" fillId="0" fontId="7" numFmtId="0" xfId="0" applyAlignment="1" applyBorder="1" applyFont="1">
      <alignment vertical="bottom"/>
    </xf>
    <xf borderId="12" fillId="0" fontId="7" numFmtId="0" xfId="0" applyAlignment="1" applyBorder="1" applyFont="1">
      <alignment vertical="bottom"/>
    </xf>
    <xf borderId="13" fillId="5" fontId="3" numFmtId="164" xfId="0" applyAlignment="1" applyBorder="1" applyFont="1" applyNumberFormat="1">
      <alignment horizontal="right" vertical="bottom"/>
    </xf>
    <xf borderId="13" fillId="5" fontId="3" numFmtId="164" xfId="0" applyAlignment="1" applyBorder="1" applyFont="1" applyNumberFormat="1">
      <alignment vertical="bottom"/>
    </xf>
    <xf borderId="11" fillId="6" fontId="3" numFmtId="0" xfId="0" applyAlignment="1" applyBorder="1" applyFont="1">
      <alignment readingOrder="0" vertical="bottom"/>
    </xf>
    <xf borderId="13" fillId="5" fontId="21" numFmtId="164" xfId="0" applyAlignment="1" applyBorder="1" applyFont="1" applyNumberFormat="1">
      <alignment horizontal="right" vertical="bottom"/>
    </xf>
    <xf borderId="12" fillId="5" fontId="3" numFmtId="0" xfId="0" applyAlignment="1" applyBorder="1" applyFont="1">
      <alignment vertical="bottom"/>
    </xf>
    <xf borderId="0" fillId="2" fontId="9" numFmtId="0" xfId="0" applyAlignment="1" applyFont="1">
      <alignment vertical="bottom"/>
    </xf>
    <xf borderId="12" fillId="13" fontId="25" numFmtId="164" xfId="0" applyAlignment="1" applyBorder="1" applyFill="1" applyFont="1" applyNumberFormat="1">
      <alignment horizontal="right" vertical="bottom"/>
    </xf>
    <xf borderId="12" fillId="10" fontId="25" numFmtId="164" xfId="0" applyAlignment="1" applyBorder="1" applyFont="1" applyNumberFormat="1">
      <alignment horizontal="right" vertical="bottom"/>
    </xf>
    <xf borderId="0" fillId="2" fontId="3" numFmtId="14" xfId="0" applyAlignment="1" applyFont="1" applyNumberFormat="1">
      <alignment vertical="bottom"/>
    </xf>
    <xf borderId="13" fillId="2" fontId="9" numFmtId="0" xfId="0" applyAlignment="1" applyBorder="1" applyFont="1">
      <alignment horizontal="center" readingOrder="0" vertical="bottom"/>
    </xf>
    <xf borderId="0" fillId="2" fontId="9" numFmtId="0" xfId="0" applyAlignment="1" applyFont="1">
      <alignment horizontal="center" readingOrder="0" vertical="bottom"/>
    </xf>
    <xf borderId="0" fillId="3" fontId="9" numFmtId="0" xfId="0" applyAlignment="1" applyFont="1">
      <alignment horizontal="center" readingOrder="0" vertical="bottom"/>
    </xf>
    <xf borderId="0" fillId="14" fontId="26" numFmtId="0" xfId="0" applyAlignment="1" applyFill="1" applyFont="1">
      <alignment readingOrder="0" shrinkToFit="0" vertical="center" wrapText="1"/>
    </xf>
    <xf borderId="13" fillId="5" fontId="9" numFmtId="0" xfId="0" applyAlignment="1" applyBorder="1" applyFont="1">
      <alignment horizontal="center" readingOrder="0" vertical="bottom"/>
    </xf>
    <xf borderId="13" fillId="2" fontId="3" numFmtId="14" xfId="0" applyAlignment="1" applyBorder="1" applyFont="1" applyNumberFormat="1">
      <alignment vertical="bottom"/>
    </xf>
    <xf borderId="0" fillId="15" fontId="26" numFmtId="0" xfId="0" applyAlignment="1" applyFill="1" applyFont="1">
      <alignment readingOrder="0" shrinkToFit="0" vertical="center" wrapText="1"/>
    </xf>
    <xf borderId="23" fillId="5" fontId="27" numFmtId="0" xfId="0" applyAlignment="1" applyBorder="1" applyFont="1">
      <alignment shrinkToFit="0" vertical="bottom" wrapText="1"/>
    </xf>
    <xf borderId="23" fillId="5" fontId="28" numFmtId="0" xfId="0" applyAlignment="1" applyBorder="1" applyFont="1">
      <alignment readingOrder="0" shrinkToFit="0" vertical="bottom" wrapText="1"/>
    </xf>
    <xf borderId="23" fillId="5" fontId="27" numFmtId="0" xfId="0" applyAlignment="1" applyBorder="1" applyFont="1">
      <alignment vertical="bottom"/>
    </xf>
    <xf borderId="23" fillId="5" fontId="27" numFmtId="0" xfId="0" applyAlignment="1" applyBorder="1" applyFont="1">
      <alignment readingOrder="0" vertical="bottom"/>
    </xf>
    <xf borderId="23" fillId="0" fontId="1" numFmtId="0" xfId="0" applyBorder="1" applyFont="1"/>
    <xf borderId="0" fillId="3" fontId="10" numFmtId="164" xfId="0" applyAlignment="1" applyFont="1" applyNumberFormat="1">
      <alignment horizontal="center"/>
    </xf>
    <xf borderId="23" fillId="0" fontId="3" numFmtId="0" xfId="0" applyAlignment="1" applyBorder="1" applyFont="1">
      <alignment readingOrder="0" vertical="bottom"/>
    </xf>
    <xf borderId="23" fillId="0" fontId="3" numFmtId="164" xfId="0" applyAlignment="1" applyBorder="1" applyFont="1" applyNumberFormat="1">
      <alignment readingOrder="0" vertical="bottom"/>
    </xf>
    <xf borderId="23" fillId="0" fontId="1" numFmtId="0" xfId="0" applyAlignment="1" applyBorder="1" applyFont="1">
      <alignment readingOrder="0"/>
    </xf>
    <xf borderId="0" fillId="2" fontId="10" numFmtId="164" xfId="0" applyAlignment="1" applyFont="1" applyNumberFormat="1">
      <alignment horizontal="center"/>
    </xf>
    <xf borderId="17" fillId="0" fontId="3" numFmtId="0" xfId="0" applyAlignment="1" applyBorder="1" applyFont="1">
      <alignment readingOrder="0" vertical="bottom"/>
    </xf>
    <xf borderId="17" fillId="0" fontId="3" numFmtId="164" xfId="0" applyAlignment="1" applyBorder="1" applyFont="1" applyNumberFormat="1">
      <alignment readingOrder="0" vertical="bottom"/>
    </xf>
    <xf borderId="17" fillId="0" fontId="1" numFmtId="0" xfId="0" applyBorder="1" applyFont="1"/>
    <xf borderId="0" fillId="15" fontId="3" numFmtId="0" xfId="0" applyAlignment="1" applyFont="1">
      <alignment vertical="bottom"/>
    </xf>
    <xf borderId="0" fillId="15" fontId="17" numFmtId="0" xfId="0" applyAlignment="1" applyFont="1">
      <alignment horizontal="center" readingOrder="0" vertical="bottom"/>
    </xf>
    <xf borderId="17" fillId="6" fontId="3" numFmtId="164" xfId="0" applyAlignment="1" applyBorder="1" applyFill="1" applyFont="1" applyNumberFormat="1">
      <alignment readingOrder="0" vertical="bottom"/>
    </xf>
    <xf borderId="0" fillId="15" fontId="3" numFmtId="0" xfId="0" applyAlignment="1" applyFont="1">
      <alignment readingOrder="0" vertical="bottom"/>
    </xf>
    <xf borderId="0" fillId="15" fontId="3" numFmtId="0" xfId="0" applyAlignment="1" applyFont="1">
      <alignment readingOrder="0" shrinkToFit="0" vertical="bottom" wrapText="1"/>
    </xf>
    <xf borderId="17" fillId="0" fontId="1" numFmtId="164" xfId="0" applyAlignment="1" applyBorder="1" applyFont="1" applyNumberFormat="1">
      <alignment readingOrder="0"/>
    </xf>
    <xf borderId="17" fillId="0" fontId="1" numFmtId="0" xfId="0" applyAlignment="1" applyBorder="1" applyFont="1">
      <alignment readingOrder="0"/>
    </xf>
    <xf borderId="17" fillId="6" fontId="1" numFmtId="0" xfId="0" applyAlignment="1" applyBorder="1" applyFont="1">
      <alignment readingOrder="0"/>
    </xf>
    <xf borderId="17" fillId="0" fontId="3" numFmtId="0" xfId="0" applyAlignment="1" applyBorder="1" applyFont="1">
      <alignment vertical="bottom"/>
    </xf>
    <xf borderId="17" fillId="0" fontId="3" numFmtId="164" xfId="0" applyAlignment="1" applyBorder="1" applyFont="1" applyNumberFormat="1">
      <alignment vertical="bottom"/>
    </xf>
    <xf borderId="24" fillId="0" fontId="3" numFmtId="0" xfId="0" applyAlignment="1" applyBorder="1" applyFont="1">
      <alignment vertical="bottom"/>
    </xf>
    <xf borderId="24" fillId="0" fontId="3" numFmtId="164" xfId="0" applyAlignment="1" applyBorder="1" applyFont="1" applyNumberFormat="1">
      <alignment vertical="bottom"/>
    </xf>
    <xf borderId="24" fillId="0" fontId="1" numFmtId="0" xfId="0" applyBorder="1" applyFont="1"/>
    <xf borderId="0" fillId="0" fontId="3" numFmtId="164" xfId="0" applyAlignment="1" applyFont="1" applyNumberFormat="1">
      <alignment vertical="bottom"/>
    </xf>
  </cellXfs>
  <cellStyles count="1">
    <cellStyle xfId="0" name="Normal" builtinId="0"/>
  </cellStyles>
  <dxfs count="3">
    <dxf>
      <font/>
      <fill>
        <patternFill patternType="solid">
          <fgColor rgb="FFB7E1CD"/>
          <bgColor rgb="FFB7E1CD"/>
        </patternFill>
      </fill>
      <border/>
    </dxf>
    <dxf>
      <font/>
      <fill>
        <patternFill patternType="solid">
          <fgColor rgb="FFF4C7C3"/>
          <bgColor rgb="FFF4C7C3"/>
        </patternFill>
      </fill>
      <border/>
    </dxf>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2.5"/>
    <col customWidth="1" min="3" max="3" width="14.88"/>
    <col customWidth="1" min="4" max="4" width="7.38"/>
    <col customWidth="1" min="5" max="6" width="4.5"/>
    <col customWidth="1" min="7" max="7" width="6.88"/>
    <col customWidth="1" min="8" max="8" width="18.38"/>
    <col customWidth="1" min="10" max="10" width="18.75"/>
    <col customWidth="1" min="11" max="11" width="6.5"/>
    <col customWidth="1" min="12" max="12" width="3.75"/>
    <col customWidth="1" min="13" max="13" width="5.13"/>
    <col customWidth="1" min="14" max="14" width="12.88"/>
    <col customWidth="1" min="17" max="17" width="15.13"/>
    <col customWidth="1" min="19" max="19" width="10.0"/>
    <col customWidth="1" min="20" max="20" width="4.88"/>
  </cols>
  <sheetData>
    <row r="1">
      <c r="A1" s="1"/>
      <c r="B1" s="2" t="s">
        <v>0</v>
      </c>
      <c r="K1" s="1"/>
      <c r="L1" s="1"/>
      <c r="M1" s="1"/>
      <c r="N1" s="1"/>
      <c r="O1" s="1"/>
      <c r="P1" s="1"/>
      <c r="Q1" s="1"/>
      <c r="R1" s="1"/>
      <c r="S1" s="1"/>
      <c r="T1" s="3"/>
      <c r="U1" s="1"/>
    </row>
    <row r="2">
      <c r="K2" s="1"/>
      <c r="L2" s="1"/>
      <c r="M2" s="1"/>
      <c r="N2" s="4" t="s">
        <v>1</v>
      </c>
      <c r="S2" s="1"/>
      <c r="T2" s="3"/>
      <c r="U2" s="1"/>
    </row>
    <row r="3">
      <c r="A3" s="1"/>
      <c r="K3" s="1"/>
      <c r="L3" s="1"/>
      <c r="M3" s="1"/>
      <c r="S3" s="1"/>
      <c r="T3" s="3"/>
      <c r="U3" s="1"/>
    </row>
    <row r="4">
      <c r="A4" s="5" t="s">
        <v>2</v>
      </c>
      <c r="L4" s="3"/>
      <c r="M4" s="3"/>
      <c r="S4" s="3"/>
      <c r="T4" s="3"/>
      <c r="U4" s="1"/>
    </row>
    <row r="5">
      <c r="A5" s="6" t="s">
        <v>3</v>
      </c>
      <c r="B5" s="7">
        <v>2.0</v>
      </c>
      <c r="C5" s="8" t="s">
        <v>4</v>
      </c>
      <c r="D5" s="9">
        <v>20.0</v>
      </c>
      <c r="E5" s="10"/>
      <c r="F5" s="8" t="s">
        <v>5</v>
      </c>
      <c r="H5" s="9">
        <v>3.0</v>
      </c>
      <c r="I5" s="10"/>
      <c r="J5" s="11">
        <f>H5+D5</f>
        <v>23</v>
      </c>
      <c r="K5" s="12" t="s">
        <v>6</v>
      </c>
      <c r="L5" s="3"/>
      <c r="M5" s="3"/>
      <c r="N5" s="3"/>
      <c r="O5" s="3"/>
      <c r="P5" s="3"/>
      <c r="Q5" s="3"/>
      <c r="R5" s="3"/>
      <c r="S5" s="3"/>
      <c r="T5" s="3"/>
      <c r="U5" s="1"/>
    </row>
    <row r="6">
      <c r="A6" s="13"/>
      <c r="B6" s="13"/>
      <c r="C6" s="14" t="s">
        <v>7</v>
      </c>
      <c r="D6" s="13"/>
      <c r="E6" s="13"/>
      <c r="F6" s="14" t="s">
        <v>8</v>
      </c>
      <c r="H6" s="13"/>
      <c r="I6" s="13"/>
      <c r="J6" s="13"/>
      <c r="K6" s="13"/>
      <c r="L6" s="3"/>
      <c r="M6" s="3"/>
      <c r="N6" s="3"/>
      <c r="O6" s="3"/>
      <c r="P6" s="3"/>
      <c r="Q6" s="3"/>
      <c r="R6" s="3"/>
      <c r="S6" s="3"/>
      <c r="T6" s="3"/>
      <c r="U6" s="1"/>
    </row>
    <row r="7">
      <c r="A7" s="3"/>
      <c r="B7" s="3"/>
      <c r="C7" s="3"/>
      <c r="D7" s="3"/>
      <c r="E7" s="3"/>
      <c r="F7" s="3"/>
      <c r="G7" s="3"/>
      <c r="H7" s="3"/>
      <c r="I7" s="3"/>
      <c r="J7" s="3"/>
      <c r="K7" s="3"/>
      <c r="L7" s="3"/>
      <c r="M7" s="3"/>
      <c r="N7" s="3"/>
      <c r="O7" s="3"/>
      <c r="P7" s="3"/>
      <c r="Q7" s="3"/>
      <c r="R7" s="3"/>
      <c r="S7" s="3"/>
      <c r="T7" s="3"/>
      <c r="U7" s="1"/>
    </row>
    <row r="8">
      <c r="A8" s="3"/>
      <c r="B8" s="3"/>
      <c r="C8" s="3"/>
      <c r="D8" s="3"/>
      <c r="E8" s="3"/>
      <c r="F8" s="3"/>
      <c r="G8" s="3"/>
      <c r="H8" s="5" t="s">
        <v>9</v>
      </c>
      <c r="K8" s="3"/>
      <c r="L8" s="3"/>
      <c r="M8" s="3"/>
      <c r="N8" s="3"/>
      <c r="O8" s="3"/>
      <c r="P8" s="3"/>
      <c r="Q8" s="3"/>
      <c r="R8" s="3"/>
      <c r="S8" s="3"/>
      <c r="T8" s="3"/>
      <c r="U8" s="1"/>
    </row>
    <row r="9">
      <c r="A9" s="13"/>
      <c r="B9" s="13"/>
      <c r="C9" s="13"/>
      <c r="D9" s="13"/>
      <c r="E9" s="13"/>
      <c r="F9" s="3"/>
      <c r="G9" s="13"/>
      <c r="K9" s="13"/>
      <c r="L9" s="3"/>
      <c r="M9" s="13"/>
      <c r="N9" s="13"/>
      <c r="O9" s="13"/>
      <c r="P9" s="13"/>
      <c r="Q9" s="13"/>
      <c r="R9" s="13"/>
      <c r="S9" s="13"/>
      <c r="T9" s="3"/>
      <c r="U9" s="1"/>
    </row>
    <row r="10">
      <c r="A10" s="15" t="s">
        <v>10</v>
      </c>
      <c r="B10" s="16" t="s">
        <v>11</v>
      </c>
      <c r="C10" s="17" t="s">
        <v>12</v>
      </c>
      <c r="D10" s="18"/>
      <c r="E10" s="13"/>
      <c r="F10" s="3"/>
      <c r="G10" s="13"/>
      <c r="H10" s="19" t="s">
        <v>13</v>
      </c>
      <c r="I10" s="20"/>
      <c r="J10" s="21"/>
      <c r="K10" s="13"/>
      <c r="L10" s="3"/>
      <c r="M10" s="13"/>
      <c r="N10" s="13"/>
      <c r="O10" s="22" t="s">
        <v>14</v>
      </c>
      <c r="R10" s="13"/>
      <c r="S10" s="13"/>
      <c r="T10" s="3"/>
      <c r="U10" s="1"/>
    </row>
    <row r="11">
      <c r="B11" s="23" t="s">
        <v>15</v>
      </c>
      <c r="C11" s="24"/>
      <c r="D11" s="25"/>
      <c r="E11" s="13"/>
      <c r="F11" s="3"/>
      <c r="G11" s="13"/>
      <c r="H11" s="26" t="s">
        <v>16</v>
      </c>
      <c r="I11" s="27">
        <v>25.0</v>
      </c>
      <c r="J11" s="28" t="s">
        <v>17</v>
      </c>
      <c r="K11" s="13"/>
      <c r="L11" s="3"/>
      <c r="M11" s="13"/>
      <c r="N11" s="13"/>
      <c r="R11" s="13"/>
      <c r="S11" s="13"/>
      <c r="T11" s="3"/>
      <c r="U11" s="1"/>
    </row>
    <row r="12">
      <c r="B12" s="29" t="s">
        <v>18</v>
      </c>
      <c r="C12" s="24"/>
      <c r="D12" s="30"/>
      <c r="E12" s="13"/>
      <c r="F12" s="3"/>
      <c r="G12" s="13"/>
      <c r="H12" s="26" t="s">
        <v>19</v>
      </c>
      <c r="I12" s="27"/>
      <c r="J12" s="28" t="s">
        <v>6</v>
      </c>
      <c r="K12" s="14"/>
      <c r="L12" s="3"/>
      <c r="M12" s="13"/>
      <c r="N12" s="13"/>
      <c r="O12" s="13"/>
      <c r="P12" s="13"/>
      <c r="Q12" s="13"/>
      <c r="R12" s="13"/>
      <c r="S12" s="13"/>
      <c r="T12" s="3"/>
      <c r="U12" s="1"/>
    </row>
    <row r="13">
      <c r="B13" s="29" t="s">
        <v>20</v>
      </c>
      <c r="C13" s="24"/>
      <c r="D13" s="30"/>
      <c r="E13" s="13"/>
      <c r="F13" s="3"/>
      <c r="G13" s="13"/>
      <c r="H13" s="26" t="s">
        <v>21</v>
      </c>
      <c r="I13" s="27">
        <v>20.0</v>
      </c>
      <c r="J13" s="28" t="s">
        <v>22</v>
      </c>
      <c r="K13" s="13"/>
      <c r="L13" s="3"/>
      <c r="M13" s="13"/>
      <c r="N13" s="31" t="s">
        <v>23</v>
      </c>
      <c r="O13" s="32"/>
      <c r="P13" s="13"/>
      <c r="Q13" s="31" t="s">
        <v>24</v>
      </c>
      <c r="R13" s="32"/>
      <c r="S13" s="13"/>
      <c r="T13" s="3"/>
      <c r="U13" s="1"/>
    </row>
    <row r="14">
      <c r="B14" s="29" t="s">
        <v>25</v>
      </c>
      <c r="C14" s="24"/>
      <c r="D14" s="30"/>
      <c r="E14" s="13"/>
      <c r="F14" s="33"/>
      <c r="G14" s="13"/>
      <c r="H14" s="26" t="s">
        <v>26</v>
      </c>
      <c r="I14" s="27">
        <v>75.0</v>
      </c>
      <c r="J14" s="28" t="s">
        <v>27</v>
      </c>
      <c r="K14" s="13"/>
      <c r="L14" s="3"/>
      <c r="M14" s="13"/>
      <c r="N14" s="26" t="s">
        <v>16</v>
      </c>
      <c r="O14" s="34">
        <f>C22*J5*I11</f>
        <v>3450</v>
      </c>
      <c r="P14" s="13"/>
      <c r="Q14" s="35" t="s">
        <v>28</v>
      </c>
      <c r="R14" s="36">
        <f>D5*I27</f>
        <v>4000</v>
      </c>
      <c r="S14" s="13"/>
      <c r="T14" s="3"/>
      <c r="U14" s="1"/>
    </row>
    <row r="15">
      <c r="B15" s="29" t="s">
        <v>29</v>
      </c>
      <c r="C15" s="24"/>
      <c r="D15" s="30"/>
      <c r="E15" s="13"/>
      <c r="F15" s="3"/>
      <c r="G15" s="13"/>
      <c r="H15" s="26" t="s">
        <v>30</v>
      </c>
      <c r="I15" s="37"/>
      <c r="J15" s="28" t="s">
        <v>6</v>
      </c>
      <c r="K15" s="13"/>
      <c r="L15" s="3"/>
      <c r="M15" s="13"/>
      <c r="N15" s="26" t="s">
        <v>31</v>
      </c>
      <c r="O15" s="34">
        <f>I12+I13*J5*2</f>
        <v>920</v>
      </c>
      <c r="P15" s="13"/>
      <c r="Q15" s="26" t="s">
        <v>32</v>
      </c>
      <c r="R15" s="38">
        <v>5000.0</v>
      </c>
      <c r="S15" s="13"/>
      <c r="T15" s="3"/>
      <c r="U15" s="1"/>
    </row>
    <row r="16">
      <c r="B16" s="29" t="s">
        <v>33</v>
      </c>
      <c r="C16" s="24">
        <v>1.0</v>
      </c>
      <c r="D16" s="30"/>
      <c r="E16" s="13"/>
      <c r="F16" s="3"/>
      <c r="G16" s="13"/>
      <c r="H16" s="39"/>
      <c r="I16" s="11"/>
      <c r="J16" s="40"/>
      <c r="K16" s="13"/>
      <c r="L16" s="3"/>
      <c r="M16" s="13"/>
      <c r="N16" s="26" t="s">
        <v>34</v>
      </c>
      <c r="O16" s="34">
        <f>(I14*J5*B5)+I15</f>
        <v>3450</v>
      </c>
      <c r="P16" s="13"/>
      <c r="Q16" s="35" t="s">
        <v>35</v>
      </c>
      <c r="R16" s="38"/>
      <c r="S16" s="13"/>
      <c r="T16" s="3"/>
      <c r="U16" s="1"/>
    </row>
    <row r="17">
      <c r="B17" s="29" t="s">
        <v>36</v>
      </c>
      <c r="C17" s="24">
        <v>3.0</v>
      </c>
      <c r="D17" s="30"/>
      <c r="E17" s="13"/>
      <c r="F17" s="3"/>
      <c r="G17" s="13"/>
      <c r="H17" s="41" t="s">
        <v>37</v>
      </c>
      <c r="I17" s="11"/>
      <c r="J17" s="40"/>
      <c r="K17" s="13"/>
      <c r="L17" s="3"/>
      <c r="M17" s="13"/>
      <c r="N17" s="26" t="s">
        <v>38</v>
      </c>
      <c r="O17" s="42" t="str">
        <f>I20</f>
        <v/>
      </c>
      <c r="P17" s="13"/>
      <c r="Q17" s="26" t="s">
        <v>39</v>
      </c>
      <c r="R17" s="43"/>
      <c r="S17" s="13"/>
      <c r="T17" s="3"/>
      <c r="U17" s="1"/>
    </row>
    <row r="18">
      <c r="B18" s="29" t="s">
        <v>15</v>
      </c>
      <c r="C18" s="24">
        <v>2.0</v>
      </c>
      <c r="D18" s="30"/>
      <c r="E18" s="13"/>
      <c r="F18" s="3"/>
      <c r="G18" s="13"/>
      <c r="H18" s="35"/>
      <c r="I18" s="9"/>
      <c r="J18" s="28" t="s">
        <v>40</v>
      </c>
      <c r="K18" s="14"/>
      <c r="L18" s="3"/>
      <c r="M18" s="13"/>
      <c r="N18" s="26" t="s">
        <v>41</v>
      </c>
      <c r="O18" s="42" t="str">
        <f>I18</f>
        <v/>
      </c>
      <c r="P18" s="13"/>
      <c r="Q18" s="44" t="s">
        <v>42</v>
      </c>
      <c r="R18" s="45"/>
      <c r="S18" s="13"/>
      <c r="T18" s="3"/>
      <c r="U18" s="1"/>
    </row>
    <row r="19">
      <c r="B19" s="29" t="s">
        <v>18</v>
      </c>
      <c r="C19" s="24"/>
      <c r="D19" s="30"/>
      <c r="E19" s="13"/>
      <c r="F19" s="3"/>
      <c r="G19" s="13"/>
      <c r="H19" s="46" t="s">
        <v>43</v>
      </c>
      <c r="I19" s="11"/>
      <c r="J19" s="40"/>
      <c r="K19" s="13"/>
      <c r="L19" s="3"/>
      <c r="M19" s="13"/>
      <c r="N19" s="47" t="s">
        <v>44</v>
      </c>
      <c r="O19" s="48">
        <f>sum(O14:O18)*0.08</f>
        <v>625.6</v>
      </c>
      <c r="P19" s="13"/>
      <c r="Q19" s="13"/>
      <c r="R19" s="13"/>
      <c r="S19" s="13"/>
      <c r="T19" s="3"/>
      <c r="U19" s="1"/>
    </row>
    <row r="20">
      <c r="B20" s="29" t="s">
        <v>20</v>
      </c>
      <c r="C20" s="24"/>
      <c r="D20" s="42"/>
      <c r="E20" s="13"/>
      <c r="F20" s="3"/>
      <c r="G20" s="13"/>
      <c r="H20" s="49"/>
      <c r="I20" s="50"/>
      <c r="J20" s="51" t="s">
        <v>40</v>
      </c>
      <c r="K20" s="13"/>
      <c r="L20" s="3"/>
      <c r="M20" s="13"/>
      <c r="N20" s="13"/>
      <c r="O20" s="13"/>
      <c r="P20" s="13"/>
      <c r="Q20" s="13"/>
      <c r="R20" s="13"/>
      <c r="S20" s="13"/>
      <c r="T20" s="3"/>
      <c r="U20" s="1"/>
    </row>
    <row r="21">
      <c r="B21" s="52" t="s">
        <v>25</v>
      </c>
      <c r="C21" s="53"/>
      <c r="D21" s="30"/>
      <c r="E21" s="13"/>
      <c r="F21" s="3"/>
      <c r="G21" s="13"/>
      <c r="H21" s="13"/>
      <c r="I21" s="13"/>
      <c r="J21" s="13"/>
      <c r="K21" s="13"/>
      <c r="L21" s="3"/>
      <c r="M21" s="13"/>
      <c r="N21" s="10" t="s">
        <v>45</v>
      </c>
      <c r="O21" s="54">
        <f>SUM(O13:O19)</f>
        <v>8445.6</v>
      </c>
      <c r="P21" s="13"/>
      <c r="Q21" s="10" t="s">
        <v>45</v>
      </c>
      <c r="R21" s="54">
        <f>sum(R14:R18)</f>
        <v>9000</v>
      </c>
      <c r="S21" s="13"/>
      <c r="T21" s="3"/>
      <c r="U21" s="1"/>
    </row>
    <row r="22">
      <c r="B22" s="55" t="s">
        <v>45</v>
      </c>
      <c r="C22" s="56">
        <f>C11+C12+C13+C14+C15+C16+C17+C18+C19+C20</f>
        <v>6</v>
      </c>
      <c r="D22" s="57"/>
      <c r="E22" s="13"/>
      <c r="F22" s="3"/>
      <c r="G22" s="3"/>
      <c r="H22" s="3"/>
      <c r="I22" s="3"/>
      <c r="J22" s="3"/>
      <c r="K22" s="3"/>
      <c r="L22" s="3"/>
      <c r="M22" s="13"/>
      <c r="N22" s="13"/>
      <c r="O22" s="58"/>
      <c r="P22" s="59" t="s">
        <v>46</v>
      </c>
      <c r="Q22" s="13"/>
      <c r="R22" s="13"/>
      <c r="S22" s="13"/>
      <c r="T22" s="3"/>
      <c r="U22" s="1"/>
    </row>
    <row r="23">
      <c r="A23" s="13"/>
      <c r="B23" s="60"/>
      <c r="C23" s="60"/>
      <c r="D23" s="13"/>
      <c r="E23" s="13"/>
      <c r="F23" s="3"/>
      <c r="G23" s="13"/>
      <c r="H23" s="13"/>
      <c r="I23" s="13"/>
      <c r="J23" s="13"/>
      <c r="K23" s="13"/>
      <c r="L23" s="3"/>
      <c r="M23" s="13"/>
      <c r="N23" s="13"/>
      <c r="O23" s="61">
        <f>R21-O21</f>
        <v>554.4</v>
      </c>
      <c r="R23" s="13"/>
      <c r="S23" s="13"/>
      <c r="T23" s="3"/>
      <c r="U23" s="1"/>
    </row>
    <row r="24">
      <c r="A24" s="3"/>
      <c r="B24" s="3"/>
      <c r="C24" s="3"/>
      <c r="D24" s="3"/>
      <c r="E24" s="3"/>
      <c r="F24" s="3"/>
      <c r="G24" s="13"/>
      <c r="H24" s="19" t="s">
        <v>47</v>
      </c>
      <c r="I24" s="20"/>
      <c r="J24" s="21"/>
      <c r="K24" s="13"/>
      <c r="L24" s="3"/>
      <c r="M24" s="13"/>
      <c r="N24" s="13"/>
      <c r="R24" s="13"/>
      <c r="S24" s="13"/>
      <c r="T24" s="3"/>
      <c r="U24" s="1"/>
    </row>
    <row r="25">
      <c r="A25" s="3"/>
      <c r="B25" s="3"/>
      <c r="C25" s="3"/>
      <c r="D25" s="3"/>
      <c r="E25" s="3"/>
      <c r="F25" s="3"/>
      <c r="G25" s="13"/>
      <c r="H25" s="26" t="s">
        <v>48</v>
      </c>
      <c r="I25" s="62">
        <f>O21/J5</f>
        <v>367.2</v>
      </c>
      <c r="J25" s="28" t="s">
        <v>49</v>
      </c>
      <c r="K25" s="13"/>
      <c r="L25" s="3"/>
      <c r="M25" s="63" t="s">
        <v>50</v>
      </c>
      <c r="T25" s="3"/>
      <c r="U25" s="1"/>
    </row>
    <row r="26">
      <c r="A26" s="3"/>
      <c r="B26" s="3"/>
      <c r="C26" s="3"/>
      <c r="D26" s="3"/>
      <c r="E26" s="3"/>
      <c r="F26" s="3"/>
      <c r="G26" s="13"/>
      <c r="H26" s="64"/>
      <c r="I26" s="65"/>
      <c r="J26" s="30"/>
      <c r="K26" s="13"/>
      <c r="L26" s="3"/>
      <c r="T26" s="3"/>
      <c r="U26" s="1"/>
    </row>
    <row r="27">
      <c r="A27" s="3"/>
      <c r="B27" s="3"/>
      <c r="C27" s="3"/>
      <c r="D27" s="3"/>
      <c r="E27" s="3"/>
      <c r="F27" s="3"/>
      <c r="G27" s="13"/>
      <c r="H27" s="47" t="s">
        <v>51</v>
      </c>
      <c r="I27" s="66">
        <v>200.0</v>
      </c>
      <c r="J27" s="51" t="s">
        <v>52</v>
      </c>
      <c r="K27" s="14"/>
      <c r="L27" s="3"/>
      <c r="T27" s="3"/>
      <c r="U27" s="1"/>
    </row>
    <row r="28">
      <c r="A28" s="3"/>
      <c r="B28" s="3"/>
      <c r="C28" s="3"/>
      <c r="D28" s="3"/>
      <c r="E28" s="3"/>
      <c r="F28" s="3"/>
      <c r="G28" s="14" t="s">
        <v>53</v>
      </c>
      <c r="L28" s="1"/>
      <c r="M28" s="3"/>
      <c r="N28" s="67"/>
      <c r="O28" s="67"/>
      <c r="P28" s="67"/>
      <c r="Q28" s="67"/>
      <c r="R28" s="67"/>
      <c r="S28" s="67"/>
      <c r="T28" s="3"/>
      <c r="U28" s="1"/>
    </row>
    <row r="29">
      <c r="A29" s="68"/>
      <c r="B29" s="1"/>
      <c r="C29" s="1"/>
      <c r="D29" s="1"/>
      <c r="E29" s="1"/>
      <c r="F29" s="1"/>
      <c r="L29" s="1"/>
      <c r="M29" s="69"/>
      <c r="N29" s="70"/>
      <c r="O29" s="71"/>
      <c r="P29" s="71"/>
      <c r="Q29" s="71"/>
      <c r="R29" s="71"/>
      <c r="S29" s="72"/>
      <c r="T29" s="13"/>
      <c r="U29" s="1"/>
    </row>
    <row r="30">
      <c r="A30" s="73"/>
      <c r="B30" s="1"/>
      <c r="C30" s="1"/>
      <c r="D30" s="1"/>
      <c r="E30" s="1"/>
      <c r="F30" s="1"/>
      <c r="G30" s="74"/>
      <c r="H30" s="74"/>
      <c r="I30" s="74"/>
      <c r="J30" s="74"/>
      <c r="K30" s="74"/>
      <c r="L30" s="1"/>
      <c r="M30" s="69"/>
      <c r="N30" s="75"/>
      <c r="O30" s="22" t="s">
        <v>54</v>
      </c>
      <c r="S30" s="69"/>
      <c r="T30" s="13"/>
      <c r="U30" s="1"/>
    </row>
    <row r="31">
      <c r="A31" s="1"/>
      <c r="B31" s="76" t="s">
        <v>55</v>
      </c>
      <c r="H31" s="77"/>
      <c r="I31" s="1"/>
      <c r="J31" s="1"/>
      <c r="K31" s="1"/>
      <c r="L31" s="1"/>
      <c r="M31" s="69"/>
      <c r="N31" s="75"/>
      <c r="S31" s="69"/>
      <c r="T31" s="78"/>
      <c r="U31" s="1"/>
    </row>
    <row r="32">
      <c r="A32" s="1"/>
      <c r="H32" s="77"/>
      <c r="I32" s="1"/>
      <c r="J32" s="1"/>
      <c r="K32" s="1"/>
      <c r="L32" s="1"/>
      <c r="M32" s="69"/>
      <c r="N32" s="75"/>
      <c r="O32" s="13"/>
      <c r="P32" s="13"/>
      <c r="Q32" s="13"/>
      <c r="R32" s="13"/>
      <c r="S32" s="69"/>
      <c r="T32" s="78"/>
      <c r="U32" s="1"/>
    </row>
    <row r="33">
      <c r="A33" s="1"/>
      <c r="B33" s="79" t="s">
        <v>56</v>
      </c>
      <c r="C33" s="80" t="s">
        <v>57</v>
      </c>
      <c r="I33" s="1"/>
      <c r="J33" s="1"/>
      <c r="K33" s="1"/>
      <c r="L33" s="1"/>
      <c r="M33" s="13"/>
      <c r="N33" s="81" t="s">
        <v>58</v>
      </c>
      <c r="O33" s="82" t="s">
        <v>59</v>
      </c>
      <c r="P33" s="82" t="s">
        <v>60</v>
      </c>
      <c r="Q33" s="82" t="s">
        <v>61</v>
      </c>
      <c r="R33" s="82" t="s">
        <v>62</v>
      </c>
      <c r="S33" s="83" t="s">
        <v>63</v>
      </c>
      <c r="T33" s="78"/>
      <c r="U33" s="1"/>
    </row>
    <row r="34">
      <c r="A34" s="1"/>
      <c r="B34" s="84"/>
      <c r="I34" s="1"/>
      <c r="J34" s="1"/>
      <c r="K34" s="1"/>
      <c r="L34" s="1"/>
      <c r="M34" s="69"/>
      <c r="N34" s="85"/>
      <c r="O34" s="37"/>
      <c r="P34" s="86"/>
      <c r="Q34" s="87"/>
      <c r="R34" s="88"/>
      <c r="S34" s="89"/>
      <c r="T34" s="78"/>
      <c r="U34" s="1"/>
    </row>
    <row r="35">
      <c r="A35" s="1"/>
      <c r="B35" s="84"/>
      <c r="C35" s="90" t="s">
        <v>64</v>
      </c>
      <c r="I35" s="1"/>
      <c r="J35" s="1"/>
      <c r="K35" s="1"/>
      <c r="L35" s="1"/>
      <c r="M35" s="69"/>
      <c r="N35" s="91"/>
      <c r="O35" s="27"/>
      <c r="P35" s="92"/>
      <c r="Q35" s="87"/>
      <c r="R35" s="93"/>
      <c r="S35" s="89"/>
      <c r="T35" s="78"/>
      <c r="U35" s="1"/>
    </row>
    <row r="36">
      <c r="A36" s="1"/>
      <c r="B36" s="77"/>
      <c r="I36" s="1"/>
      <c r="J36" s="1"/>
      <c r="K36" s="1"/>
      <c r="L36" s="1"/>
      <c r="M36" s="69"/>
      <c r="N36" s="85"/>
      <c r="O36" s="88"/>
      <c r="P36" s="87"/>
      <c r="Q36" s="87"/>
      <c r="R36" s="88"/>
      <c r="S36" s="89"/>
      <c r="T36" s="78"/>
      <c r="U36" s="1"/>
    </row>
    <row r="37">
      <c r="A37" s="1"/>
      <c r="B37" s="79" t="s">
        <v>65</v>
      </c>
      <c r="C37" s="80" t="s">
        <v>66</v>
      </c>
      <c r="I37" s="1"/>
      <c r="J37" s="1"/>
      <c r="K37" s="1"/>
      <c r="L37" s="1"/>
      <c r="M37" s="69"/>
      <c r="N37" s="85"/>
      <c r="O37" s="37"/>
      <c r="P37" s="94"/>
      <c r="Q37" s="87"/>
      <c r="R37" s="88"/>
      <c r="S37" s="89"/>
      <c r="T37" s="78"/>
      <c r="U37" s="1"/>
    </row>
    <row r="38">
      <c r="A38" s="1"/>
      <c r="B38" s="84"/>
      <c r="I38" s="1"/>
      <c r="J38" s="1"/>
      <c r="K38" s="1"/>
      <c r="L38" s="1"/>
      <c r="M38" s="69"/>
      <c r="N38" s="85"/>
      <c r="O38" s="88"/>
      <c r="P38" s="87"/>
      <c r="Q38" s="87"/>
      <c r="R38" s="88"/>
      <c r="S38" s="89"/>
      <c r="T38" s="78"/>
      <c r="U38" s="1"/>
    </row>
    <row r="39">
      <c r="A39" s="1"/>
      <c r="B39" s="84"/>
      <c r="I39" s="1"/>
      <c r="J39" s="1"/>
      <c r="K39" s="1"/>
      <c r="L39" s="1"/>
      <c r="M39" s="69"/>
      <c r="N39" s="95"/>
      <c r="O39" s="88"/>
      <c r="P39" s="87"/>
      <c r="Q39" s="87"/>
      <c r="R39" s="88"/>
      <c r="S39" s="89"/>
      <c r="T39" s="78"/>
      <c r="U39" s="1"/>
    </row>
    <row r="40">
      <c r="A40" s="1"/>
      <c r="B40" s="84"/>
      <c r="I40" s="1"/>
      <c r="J40" s="1"/>
      <c r="K40" s="1"/>
      <c r="L40" s="1"/>
      <c r="M40" s="69"/>
      <c r="N40" s="95"/>
      <c r="O40" s="88"/>
      <c r="P40" s="87"/>
      <c r="Q40" s="87"/>
      <c r="R40" s="88"/>
      <c r="S40" s="89"/>
      <c r="T40" s="78"/>
      <c r="U40" s="1"/>
    </row>
    <row r="41">
      <c r="A41" s="1"/>
      <c r="B41" s="79" t="s">
        <v>67</v>
      </c>
      <c r="C41" s="90" t="s">
        <v>68</v>
      </c>
      <c r="I41" s="1"/>
      <c r="J41" s="1"/>
      <c r="K41" s="1"/>
      <c r="L41" s="1"/>
      <c r="M41" s="69"/>
      <c r="N41" s="96" t="s">
        <v>69</v>
      </c>
      <c r="O41" s="97">
        <f>SUM(O34:O40)</f>
        <v>0</v>
      </c>
      <c r="P41" s="98"/>
      <c r="Q41" s="98"/>
      <c r="R41" s="97">
        <f>sum(R34:R40)</f>
        <v>0</v>
      </c>
      <c r="S41" s="99"/>
      <c r="T41" s="78"/>
      <c r="U41" s="1"/>
    </row>
    <row r="42">
      <c r="A42" s="1"/>
      <c r="B42" s="79"/>
      <c r="I42" s="1"/>
      <c r="J42" s="1"/>
      <c r="K42" s="1"/>
      <c r="L42" s="1"/>
      <c r="M42" s="69"/>
      <c r="N42" s="75"/>
      <c r="O42" s="13"/>
      <c r="P42" s="13"/>
      <c r="Q42" s="13"/>
      <c r="R42" s="13"/>
      <c r="S42" s="69"/>
      <c r="T42" s="78"/>
      <c r="U42" s="1"/>
    </row>
    <row r="43">
      <c r="A43" s="1"/>
      <c r="B43" s="84"/>
      <c r="C43" s="77"/>
      <c r="I43" s="1"/>
      <c r="J43" s="1"/>
      <c r="K43" s="1"/>
      <c r="L43" s="1"/>
      <c r="M43" s="69"/>
      <c r="N43" s="75"/>
      <c r="O43" s="100">
        <f>SUM(R34:R40)</f>
        <v>0</v>
      </c>
      <c r="S43" s="69"/>
      <c r="T43" s="78"/>
      <c r="U43" s="1"/>
    </row>
    <row r="44">
      <c r="A44" s="1"/>
      <c r="B44" s="79"/>
      <c r="C44" s="77"/>
      <c r="I44" s="1"/>
      <c r="J44" s="1"/>
      <c r="K44" s="1"/>
      <c r="L44" s="1"/>
      <c r="M44" s="69"/>
      <c r="N44" s="75"/>
      <c r="S44" s="69"/>
      <c r="T44" s="78"/>
      <c r="U44" s="1"/>
    </row>
    <row r="45">
      <c r="A45" s="1"/>
      <c r="B45" s="84"/>
      <c r="C45" s="77"/>
      <c r="I45" s="1"/>
      <c r="J45" s="1"/>
      <c r="K45" s="1"/>
      <c r="L45" s="1"/>
      <c r="M45" s="69"/>
      <c r="N45" s="101"/>
      <c r="O45" s="102" t="s">
        <v>70</v>
      </c>
      <c r="P45" s="103"/>
      <c r="Q45" s="103"/>
      <c r="R45" s="103"/>
      <c r="S45" s="104"/>
      <c r="T45" s="78"/>
      <c r="U45" s="1"/>
    </row>
    <row r="46">
      <c r="A46" s="1"/>
      <c r="B46" s="1"/>
      <c r="C46" s="1"/>
      <c r="D46" s="1"/>
      <c r="E46" s="1"/>
      <c r="F46" s="1"/>
      <c r="G46" s="1"/>
      <c r="H46" s="1"/>
      <c r="I46" s="1"/>
      <c r="J46" s="1"/>
      <c r="K46" s="1"/>
      <c r="L46" s="1"/>
      <c r="M46" s="13"/>
      <c r="N46" s="13"/>
      <c r="O46" s="13"/>
      <c r="P46" s="13"/>
      <c r="Q46" s="13"/>
      <c r="R46" s="13"/>
      <c r="S46" s="13"/>
      <c r="T46" s="78"/>
      <c r="U46" s="1"/>
    </row>
    <row r="47">
      <c r="A47" s="1"/>
      <c r="B47" s="1"/>
      <c r="C47" s="1"/>
      <c r="D47" s="1"/>
      <c r="E47" s="1"/>
      <c r="F47" s="1"/>
      <c r="G47" s="1"/>
      <c r="H47" s="1"/>
      <c r="I47" s="1"/>
      <c r="J47" s="1"/>
      <c r="K47" s="1"/>
      <c r="L47" s="1"/>
      <c r="M47" s="1"/>
      <c r="N47" s="1"/>
      <c r="O47" s="1"/>
      <c r="P47" s="1"/>
      <c r="Q47" s="1"/>
      <c r="R47" s="1"/>
      <c r="S47" s="1"/>
      <c r="T47" s="1"/>
      <c r="U47" s="1"/>
    </row>
    <row r="48">
      <c r="A48" s="1"/>
      <c r="B48" s="1"/>
      <c r="C48" s="1"/>
      <c r="D48" s="1"/>
      <c r="E48" s="1"/>
      <c r="F48" s="1"/>
      <c r="G48" s="1"/>
      <c r="H48" s="1"/>
      <c r="I48" s="1"/>
      <c r="J48" s="1"/>
      <c r="K48" s="1"/>
      <c r="L48" s="1"/>
      <c r="M48" s="1"/>
      <c r="N48" s="1"/>
      <c r="O48" s="1"/>
      <c r="P48" s="1"/>
      <c r="Q48" s="1"/>
      <c r="R48" s="1"/>
      <c r="S48" s="1"/>
      <c r="T48" s="1"/>
      <c r="U48" s="1"/>
    </row>
    <row r="49">
      <c r="A49" s="1"/>
      <c r="B49" s="1"/>
      <c r="C49" s="1"/>
      <c r="D49" s="1"/>
      <c r="E49" s="1"/>
      <c r="F49" s="1"/>
      <c r="G49" s="1"/>
      <c r="H49" s="1"/>
      <c r="I49" s="1"/>
      <c r="J49" s="1"/>
      <c r="K49" s="1"/>
      <c r="L49" s="1"/>
      <c r="M49" s="1"/>
      <c r="N49" s="1"/>
      <c r="O49" s="1"/>
      <c r="P49" s="1"/>
      <c r="Q49" s="1"/>
      <c r="R49" s="1"/>
      <c r="S49" s="1"/>
      <c r="T49" s="1"/>
      <c r="U49" s="1"/>
    </row>
    <row r="50">
      <c r="A50" s="1"/>
      <c r="B50" s="1"/>
      <c r="C50" s="1"/>
      <c r="D50" s="1"/>
      <c r="E50" s="1"/>
      <c r="F50" s="1"/>
      <c r="G50" s="1"/>
      <c r="H50" s="1"/>
      <c r="I50" s="1"/>
      <c r="J50" s="1"/>
      <c r="K50" s="1"/>
      <c r="L50" s="1"/>
      <c r="M50" s="1"/>
      <c r="N50" s="1"/>
      <c r="O50" s="1"/>
      <c r="P50" s="1"/>
      <c r="Q50" s="1"/>
      <c r="R50" s="1"/>
      <c r="S50" s="1"/>
      <c r="T50" s="1"/>
      <c r="U50" s="1"/>
    </row>
    <row r="51">
      <c r="A51" s="1"/>
      <c r="B51" s="1"/>
      <c r="C51" s="1"/>
      <c r="D51" s="1"/>
      <c r="E51" s="1"/>
      <c r="F51" s="1"/>
      <c r="G51" s="1"/>
      <c r="H51" s="1"/>
      <c r="I51" s="1"/>
      <c r="J51" s="1"/>
      <c r="K51" s="1"/>
      <c r="L51" s="1"/>
      <c r="M51" s="1"/>
      <c r="N51" s="1"/>
      <c r="O51" s="1"/>
      <c r="P51" s="1"/>
      <c r="Q51" s="1"/>
      <c r="R51" s="1"/>
      <c r="S51" s="1"/>
      <c r="T51" s="1"/>
      <c r="U51" s="1"/>
    </row>
    <row r="52">
      <c r="A52" s="1"/>
      <c r="B52" s="1"/>
      <c r="C52" s="1"/>
      <c r="D52" s="1"/>
      <c r="E52" s="1"/>
      <c r="F52" s="1"/>
      <c r="G52" s="1"/>
      <c r="H52" s="1"/>
      <c r="I52" s="1"/>
      <c r="J52" s="1"/>
      <c r="K52" s="1"/>
      <c r="L52" s="1"/>
      <c r="M52" s="1"/>
      <c r="N52" s="1"/>
      <c r="O52" s="1"/>
      <c r="P52" s="1"/>
      <c r="Q52" s="1"/>
      <c r="R52" s="1"/>
      <c r="S52" s="1"/>
      <c r="T52" s="1"/>
      <c r="U52" s="1"/>
    </row>
    <row r="53">
      <c r="A53" s="1"/>
      <c r="B53" s="1"/>
      <c r="C53" s="1"/>
      <c r="D53" s="1"/>
      <c r="E53" s="1"/>
      <c r="F53" s="1"/>
      <c r="G53" s="1"/>
      <c r="H53" s="1"/>
      <c r="I53" s="1"/>
      <c r="J53" s="1"/>
      <c r="K53" s="1"/>
      <c r="L53" s="1"/>
      <c r="M53" s="1"/>
      <c r="N53" s="1"/>
      <c r="O53" s="1"/>
      <c r="P53" s="1"/>
      <c r="Q53" s="1"/>
      <c r="R53" s="1"/>
      <c r="S53" s="1"/>
      <c r="T53" s="1"/>
      <c r="U53" s="1"/>
    </row>
    <row r="54">
      <c r="A54" s="1"/>
      <c r="B54" s="1"/>
      <c r="C54" s="1"/>
      <c r="D54" s="1"/>
      <c r="E54" s="1"/>
      <c r="F54" s="1"/>
      <c r="G54" s="1"/>
      <c r="H54" s="1"/>
      <c r="I54" s="1"/>
      <c r="J54" s="1"/>
      <c r="K54" s="1"/>
      <c r="L54" s="1"/>
      <c r="M54" s="1"/>
      <c r="N54" s="1"/>
      <c r="O54" s="1"/>
      <c r="P54" s="1"/>
      <c r="Q54" s="1"/>
      <c r="R54" s="1"/>
      <c r="S54" s="1"/>
      <c r="T54" s="1"/>
      <c r="U54" s="1"/>
    </row>
    <row r="55">
      <c r="A55" s="1"/>
      <c r="B55" s="1"/>
      <c r="C55" s="1"/>
      <c r="D55" s="1"/>
      <c r="E55" s="1"/>
      <c r="F55" s="1"/>
      <c r="G55" s="1"/>
      <c r="H55" s="1"/>
      <c r="I55" s="1"/>
      <c r="J55" s="1"/>
      <c r="K55" s="1"/>
      <c r="L55" s="1"/>
      <c r="M55" s="1"/>
      <c r="N55" s="1"/>
      <c r="O55" s="1"/>
      <c r="P55" s="1"/>
      <c r="Q55" s="1"/>
      <c r="R55" s="1"/>
      <c r="S55" s="1"/>
      <c r="T55" s="1"/>
      <c r="U55" s="1"/>
    </row>
    <row r="56">
      <c r="A56" s="1"/>
      <c r="B56" s="1"/>
      <c r="C56" s="1"/>
      <c r="D56" s="1"/>
      <c r="E56" s="1"/>
      <c r="F56" s="1"/>
      <c r="G56" s="1"/>
      <c r="H56" s="1"/>
      <c r="I56" s="1"/>
      <c r="J56" s="1"/>
      <c r="K56" s="1"/>
      <c r="L56" s="1"/>
      <c r="M56" s="1"/>
      <c r="N56" s="1"/>
      <c r="O56" s="1"/>
      <c r="P56" s="1"/>
      <c r="Q56" s="1"/>
      <c r="R56" s="1"/>
      <c r="S56" s="1"/>
      <c r="T56" s="1"/>
      <c r="U56" s="1"/>
    </row>
    <row r="57">
      <c r="A57" s="1"/>
      <c r="B57" s="1"/>
      <c r="C57" s="1"/>
      <c r="D57" s="1"/>
      <c r="E57" s="1"/>
      <c r="F57" s="1"/>
      <c r="G57" s="1"/>
      <c r="H57" s="1"/>
      <c r="I57" s="1"/>
      <c r="J57" s="1"/>
      <c r="K57" s="1"/>
      <c r="L57" s="1"/>
      <c r="M57" s="1"/>
      <c r="N57" s="1"/>
      <c r="O57" s="1"/>
      <c r="P57" s="1"/>
      <c r="Q57" s="1"/>
      <c r="R57" s="1"/>
      <c r="S57" s="1"/>
      <c r="T57" s="1"/>
      <c r="U57" s="1"/>
    </row>
    <row r="58">
      <c r="A58" s="1"/>
      <c r="B58" s="1"/>
      <c r="C58" s="1"/>
      <c r="D58" s="1"/>
      <c r="E58" s="1"/>
      <c r="F58" s="1"/>
      <c r="G58" s="1"/>
      <c r="H58" s="1"/>
      <c r="I58" s="1"/>
      <c r="J58" s="1"/>
      <c r="K58" s="1"/>
      <c r="L58" s="1"/>
      <c r="M58" s="1"/>
      <c r="N58" s="1"/>
      <c r="O58" s="1"/>
      <c r="P58" s="1"/>
      <c r="Q58" s="1"/>
      <c r="R58" s="1"/>
      <c r="S58" s="1"/>
      <c r="T58" s="1"/>
      <c r="U58" s="1"/>
    </row>
    <row r="59">
      <c r="A59" s="1"/>
      <c r="B59" s="1"/>
      <c r="C59" s="1"/>
      <c r="D59" s="1"/>
      <c r="E59" s="1"/>
      <c r="F59" s="1"/>
      <c r="G59" s="1"/>
      <c r="H59" s="1"/>
      <c r="I59" s="1"/>
      <c r="J59" s="1"/>
      <c r="K59" s="1"/>
      <c r="L59" s="1"/>
      <c r="M59" s="1"/>
      <c r="N59" s="1"/>
      <c r="O59" s="1"/>
      <c r="P59" s="1"/>
      <c r="Q59" s="1"/>
      <c r="R59" s="1"/>
      <c r="S59" s="1"/>
      <c r="T59" s="1"/>
      <c r="U59" s="1"/>
    </row>
    <row r="60">
      <c r="A60" s="1"/>
      <c r="B60" s="1"/>
      <c r="C60" s="1"/>
      <c r="D60" s="1"/>
      <c r="E60" s="1"/>
      <c r="F60" s="1"/>
      <c r="G60" s="1"/>
      <c r="H60" s="1"/>
      <c r="I60" s="1"/>
      <c r="J60" s="1"/>
      <c r="K60" s="1"/>
      <c r="L60" s="1"/>
      <c r="M60" s="1"/>
      <c r="N60" s="1"/>
      <c r="O60" s="1"/>
      <c r="P60" s="1"/>
      <c r="Q60" s="1"/>
      <c r="R60" s="1"/>
      <c r="S60" s="1"/>
      <c r="T60" s="1"/>
      <c r="U60" s="1"/>
    </row>
    <row r="61">
      <c r="A61" s="1"/>
      <c r="B61" s="1"/>
      <c r="C61" s="1"/>
      <c r="D61" s="1"/>
      <c r="E61" s="1"/>
      <c r="F61" s="1"/>
      <c r="G61" s="1"/>
      <c r="H61" s="1"/>
      <c r="I61" s="1"/>
      <c r="J61" s="1"/>
      <c r="K61" s="1"/>
      <c r="L61" s="1"/>
      <c r="M61" s="1"/>
      <c r="N61" s="1"/>
      <c r="O61" s="1"/>
      <c r="P61" s="1"/>
      <c r="Q61" s="1"/>
      <c r="R61" s="1"/>
      <c r="S61" s="1"/>
      <c r="T61" s="1"/>
      <c r="U61" s="1"/>
    </row>
    <row r="62">
      <c r="A62" s="1"/>
      <c r="B62" s="1"/>
      <c r="C62" s="1"/>
      <c r="D62" s="1"/>
      <c r="E62" s="1"/>
      <c r="F62" s="1"/>
      <c r="G62" s="1"/>
      <c r="H62" s="1"/>
      <c r="I62" s="1"/>
      <c r="J62" s="1"/>
      <c r="K62" s="1"/>
      <c r="L62" s="1"/>
      <c r="M62" s="1"/>
      <c r="N62" s="1"/>
      <c r="O62" s="1"/>
      <c r="P62" s="1"/>
      <c r="Q62" s="1"/>
      <c r="R62" s="1"/>
      <c r="S62" s="1"/>
      <c r="T62" s="1"/>
      <c r="U62" s="1"/>
    </row>
    <row r="63">
      <c r="A63" s="1"/>
      <c r="B63" s="1"/>
      <c r="C63" s="1"/>
      <c r="D63" s="1"/>
      <c r="E63" s="1"/>
      <c r="F63" s="1"/>
      <c r="G63" s="1"/>
      <c r="H63" s="1"/>
      <c r="I63" s="1"/>
      <c r="J63" s="1"/>
      <c r="K63" s="1"/>
      <c r="L63" s="1"/>
      <c r="M63" s="1"/>
      <c r="N63" s="1"/>
      <c r="O63" s="1"/>
      <c r="P63" s="1"/>
      <c r="Q63" s="1"/>
      <c r="R63" s="1"/>
      <c r="S63" s="1"/>
      <c r="T63" s="1"/>
      <c r="U63" s="1"/>
    </row>
    <row r="64">
      <c r="A64" s="1"/>
      <c r="B64" s="1"/>
      <c r="C64" s="1"/>
      <c r="D64" s="1"/>
      <c r="E64" s="1"/>
      <c r="F64" s="1"/>
      <c r="G64" s="1"/>
      <c r="H64" s="1"/>
      <c r="I64" s="1"/>
      <c r="J64" s="1"/>
      <c r="K64" s="1"/>
      <c r="L64" s="1"/>
      <c r="M64" s="1"/>
      <c r="N64" s="1"/>
      <c r="O64" s="1"/>
      <c r="P64" s="1"/>
      <c r="Q64" s="1"/>
      <c r="R64" s="1"/>
      <c r="S64" s="1"/>
      <c r="T64" s="1"/>
      <c r="U64" s="1"/>
    </row>
    <row r="65">
      <c r="A65" s="1"/>
      <c r="B65" s="1"/>
      <c r="C65" s="1"/>
      <c r="D65" s="1"/>
      <c r="E65" s="1"/>
      <c r="F65" s="1"/>
      <c r="G65" s="1"/>
      <c r="H65" s="1"/>
      <c r="I65" s="1"/>
      <c r="J65" s="1"/>
      <c r="K65" s="1"/>
      <c r="L65" s="1"/>
      <c r="M65" s="1"/>
      <c r="N65" s="1"/>
      <c r="O65" s="1"/>
      <c r="P65" s="1"/>
      <c r="Q65" s="1"/>
      <c r="R65" s="1"/>
      <c r="S65" s="1"/>
      <c r="T65" s="1"/>
      <c r="U65" s="1"/>
    </row>
    <row r="66">
      <c r="A66" s="1"/>
      <c r="B66" s="1"/>
      <c r="C66" s="1"/>
      <c r="D66" s="1"/>
      <c r="E66" s="1"/>
      <c r="F66" s="1"/>
      <c r="G66" s="1"/>
      <c r="H66" s="1"/>
      <c r="I66" s="1"/>
      <c r="J66" s="1"/>
      <c r="K66" s="1"/>
      <c r="L66" s="1"/>
      <c r="M66" s="1"/>
      <c r="N66" s="1"/>
      <c r="O66" s="1"/>
      <c r="P66" s="1"/>
      <c r="Q66" s="1"/>
      <c r="R66" s="1"/>
      <c r="S66" s="1"/>
      <c r="T66" s="1"/>
      <c r="U66" s="1"/>
    </row>
    <row r="67">
      <c r="A67" s="1"/>
      <c r="B67" s="1"/>
      <c r="C67" s="1"/>
      <c r="D67" s="1"/>
      <c r="E67" s="1"/>
      <c r="F67" s="1"/>
      <c r="G67" s="1"/>
      <c r="H67" s="1"/>
      <c r="I67" s="1"/>
      <c r="J67" s="1"/>
      <c r="K67" s="1"/>
      <c r="L67" s="1"/>
      <c r="M67" s="1"/>
      <c r="N67" s="1"/>
      <c r="O67" s="1"/>
      <c r="P67" s="1"/>
      <c r="Q67" s="1"/>
      <c r="R67" s="1"/>
      <c r="S67" s="1"/>
      <c r="T67" s="1"/>
      <c r="U67" s="1"/>
    </row>
    <row r="68">
      <c r="A68" s="1"/>
      <c r="B68" s="1"/>
      <c r="C68" s="1"/>
      <c r="D68" s="1"/>
      <c r="E68" s="1"/>
      <c r="F68" s="1"/>
      <c r="G68" s="1"/>
      <c r="H68" s="1"/>
      <c r="I68" s="1"/>
      <c r="J68" s="1"/>
      <c r="K68" s="1"/>
      <c r="L68" s="1"/>
      <c r="M68" s="1"/>
      <c r="N68" s="1"/>
      <c r="O68" s="1"/>
      <c r="P68" s="1"/>
      <c r="Q68" s="1"/>
      <c r="R68" s="1"/>
      <c r="S68" s="1"/>
      <c r="T68" s="1"/>
      <c r="U68" s="1"/>
    </row>
    <row r="69">
      <c r="A69" s="1"/>
      <c r="B69" s="1"/>
      <c r="C69" s="1"/>
      <c r="D69" s="1"/>
      <c r="E69" s="1"/>
      <c r="F69" s="1"/>
      <c r="G69" s="1"/>
      <c r="H69" s="1"/>
      <c r="I69" s="1"/>
      <c r="J69" s="1"/>
      <c r="K69" s="1"/>
      <c r="L69" s="1"/>
      <c r="M69" s="1"/>
      <c r="N69" s="1"/>
      <c r="O69" s="1"/>
      <c r="P69" s="1"/>
      <c r="Q69" s="1"/>
      <c r="R69" s="1"/>
      <c r="S69" s="1"/>
      <c r="T69" s="1"/>
      <c r="U69" s="1"/>
    </row>
    <row r="70">
      <c r="A70" s="1"/>
      <c r="B70" s="1"/>
      <c r="C70" s="1"/>
      <c r="D70" s="1"/>
      <c r="E70" s="1"/>
      <c r="F70" s="1"/>
      <c r="G70" s="1"/>
      <c r="H70" s="1"/>
      <c r="I70" s="1"/>
      <c r="J70" s="1"/>
      <c r="K70" s="1"/>
      <c r="L70" s="1"/>
      <c r="M70" s="1"/>
      <c r="N70" s="1"/>
      <c r="O70" s="1"/>
      <c r="P70" s="1"/>
      <c r="Q70" s="1"/>
      <c r="R70" s="1"/>
      <c r="S70" s="1"/>
      <c r="T70" s="1"/>
      <c r="U70" s="1"/>
    </row>
    <row r="71">
      <c r="A71" s="1"/>
      <c r="B71" s="1"/>
      <c r="C71" s="1"/>
      <c r="D71" s="1"/>
      <c r="E71" s="1"/>
      <c r="F71" s="1"/>
      <c r="G71" s="1"/>
      <c r="H71" s="1"/>
      <c r="I71" s="1"/>
      <c r="J71" s="1"/>
      <c r="K71" s="1"/>
      <c r="L71" s="1"/>
      <c r="M71" s="1"/>
      <c r="N71" s="1"/>
      <c r="O71" s="1"/>
      <c r="P71" s="1"/>
      <c r="Q71" s="1"/>
      <c r="R71" s="1"/>
      <c r="S71" s="1"/>
      <c r="T71" s="1"/>
      <c r="U71" s="1"/>
    </row>
    <row r="72">
      <c r="A72" s="1"/>
      <c r="B72" s="1"/>
      <c r="C72" s="1"/>
      <c r="D72" s="1"/>
      <c r="E72" s="1"/>
      <c r="F72" s="1"/>
      <c r="G72" s="1"/>
      <c r="H72" s="1"/>
      <c r="I72" s="1"/>
      <c r="J72" s="1"/>
      <c r="K72" s="1"/>
      <c r="L72" s="1"/>
      <c r="M72" s="1"/>
      <c r="N72" s="1"/>
      <c r="O72" s="1"/>
      <c r="P72" s="1"/>
      <c r="Q72" s="1"/>
      <c r="R72" s="1"/>
      <c r="S72" s="1"/>
      <c r="T72" s="1"/>
      <c r="U72" s="1"/>
    </row>
    <row r="73">
      <c r="A73" s="1"/>
      <c r="B73" s="1"/>
      <c r="C73" s="1"/>
      <c r="D73" s="1"/>
      <c r="E73" s="1"/>
      <c r="F73" s="1"/>
      <c r="G73" s="1"/>
      <c r="H73" s="1"/>
      <c r="I73" s="1"/>
      <c r="J73" s="1"/>
      <c r="K73" s="1"/>
      <c r="L73" s="1"/>
      <c r="M73" s="1"/>
      <c r="N73" s="1"/>
      <c r="O73" s="1"/>
      <c r="P73" s="1"/>
      <c r="Q73" s="1"/>
      <c r="R73" s="1"/>
      <c r="S73" s="1"/>
      <c r="T73" s="1"/>
      <c r="U73" s="1"/>
    </row>
    <row r="74">
      <c r="A74" s="1"/>
      <c r="B74" s="1"/>
      <c r="C74" s="1"/>
      <c r="D74" s="1"/>
      <c r="E74" s="1"/>
      <c r="F74" s="1"/>
      <c r="G74" s="1"/>
      <c r="H74" s="1"/>
      <c r="I74" s="1"/>
      <c r="J74" s="1"/>
      <c r="K74" s="1"/>
      <c r="L74" s="1"/>
      <c r="M74" s="1"/>
      <c r="N74" s="1"/>
      <c r="O74" s="1"/>
      <c r="P74" s="1"/>
      <c r="Q74" s="1"/>
      <c r="R74" s="1"/>
      <c r="S74" s="1"/>
      <c r="T74" s="1"/>
      <c r="U74" s="1"/>
    </row>
  </sheetData>
  <mergeCells count="24">
    <mergeCell ref="H10:J10"/>
    <mergeCell ref="O10:Q11"/>
    <mergeCell ref="B1:J3"/>
    <mergeCell ref="N2:R4"/>
    <mergeCell ref="A4:K4"/>
    <mergeCell ref="F5:G5"/>
    <mergeCell ref="F6:G6"/>
    <mergeCell ref="H8:J9"/>
    <mergeCell ref="A10:A22"/>
    <mergeCell ref="C35:H36"/>
    <mergeCell ref="C37:H40"/>
    <mergeCell ref="C41:H42"/>
    <mergeCell ref="C43:H43"/>
    <mergeCell ref="O43:R44"/>
    <mergeCell ref="C44:H44"/>
    <mergeCell ref="C45:H45"/>
    <mergeCell ref="O45:R45"/>
    <mergeCell ref="O23:Q24"/>
    <mergeCell ref="H24:J24"/>
    <mergeCell ref="M25:S27"/>
    <mergeCell ref="G28:K29"/>
    <mergeCell ref="O30:R31"/>
    <mergeCell ref="B31:G32"/>
    <mergeCell ref="C33:H34"/>
  </mergeCells>
  <conditionalFormatting sqref="O23:Q24">
    <cfRule type="cellIs" dxfId="0" priority="1" operator="greaterThan">
      <formula>0</formula>
    </cfRule>
  </conditionalFormatting>
  <conditionalFormatting sqref="O23:Q24">
    <cfRule type="cellIs" dxfId="1" priority="2" operator="lessThan">
      <formula>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3"/>
    <col customWidth="1" min="2" max="2" width="15.88"/>
    <col customWidth="1" min="3" max="3" width="11.5"/>
    <col customWidth="1" min="5" max="5" width="4.88"/>
    <col customWidth="1" min="6" max="6" width="8.25"/>
    <col customWidth="1" min="7" max="7" width="9.75"/>
    <col customWidth="1" min="8" max="8" width="14.5"/>
    <col customWidth="1" min="9" max="9" width="14.25"/>
    <col customWidth="1" min="10" max="10" width="10.38"/>
    <col customWidth="1" min="11" max="11" width="2.88"/>
    <col customWidth="1" min="12" max="12" width="7.25"/>
    <col customWidth="1" min="13" max="13" width="10.25"/>
    <col customWidth="1" min="14" max="14" width="15.88"/>
    <col customWidth="1" min="15" max="15" width="10.88"/>
    <col customWidth="1" min="16" max="16" width="7.25"/>
    <col customWidth="1" min="17" max="17" width="15.38"/>
    <col customWidth="1" min="18" max="18" width="12.25"/>
    <col customWidth="1" min="19" max="19" width="14.25"/>
    <col customWidth="1" min="20" max="20" width="9.25"/>
  </cols>
  <sheetData>
    <row r="1">
      <c r="A1" s="3"/>
      <c r="B1" s="3"/>
      <c r="C1" s="3"/>
      <c r="D1" s="3"/>
      <c r="E1" s="3"/>
      <c r="F1" s="3"/>
      <c r="G1" s="105" t="s">
        <v>71</v>
      </c>
      <c r="P1" s="3"/>
      <c r="Q1" s="3"/>
      <c r="R1" s="3"/>
      <c r="S1" s="3"/>
      <c r="T1" s="3"/>
      <c r="U1" s="106"/>
      <c r="V1" s="106"/>
      <c r="W1" s="106"/>
      <c r="X1" s="106"/>
      <c r="Y1" s="106"/>
      <c r="Z1" s="106"/>
      <c r="AA1" s="106"/>
    </row>
    <row r="2">
      <c r="A2" s="3"/>
      <c r="B2" s="3"/>
      <c r="C2" s="3"/>
      <c r="D2" s="3"/>
      <c r="E2" s="3"/>
      <c r="F2" s="3"/>
      <c r="G2" s="3"/>
      <c r="H2" s="107" t="s">
        <v>72</v>
      </c>
      <c r="O2" s="3"/>
      <c r="P2" s="3"/>
      <c r="Q2" s="3"/>
      <c r="R2" s="3"/>
      <c r="S2" s="3"/>
      <c r="T2" s="3"/>
      <c r="U2" s="106"/>
      <c r="V2" s="106"/>
      <c r="W2" s="106"/>
      <c r="X2" s="106"/>
      <c r="Y2" s="106"/>
      <c r="Z2" s="106"/>
      <c r="AA2" s="106"/>
    </row>
    <row r="3">
      <c r="A3" s="3"/>
      <c r="B3" s="3"/>
      <c r="C3" s="3"/>
      <c r="D3" s="3"/>
      <c r="E3" s="3"/>
      <c r="F3" s="3"/>
      <c r="G3" s="67"/>
      <c r="H3" s="67"/>
      <c r="I3" s="3"/>
      <c r="J3" s="3"/>
      <c r="K3" s="3"/>
      <c r="L3" s="3"/>
      <c r="M3" s="3"/>
      <c r="N3" s="3"/>
      <c r="O3" s="3"/>
      <c r="P3" s="67"/>
      <c r="Q3" s="67"/>
      <c r="R3" s="3"/>
      <c r="S3" s="3"/>
      <c r="T3" s="3"/>
      <c r="U3" s="106"/>
      <c r="V3" s="106"/>
      <c r="W3" s="106"/>
      <c r="X3" s="106"/>
      <c r="Y3" s="106"/>
      <c r="Z3" s="106"/>
      <c r="AA3" s="106"/>
    </row>
    <row r="4">
      <c r="A4" s="3"/>
      <c r="B4" s="108" t="s">
        <v>73</v>
      </c>
      <c r="C4" s="109"/>
      <c r="D4" s="109"/>
      <c r="E4" s="109"/>
      <c r="F4" s="110"/>
      <c r="G4" s="111" t="s">
        <v>74</v>
      </c>
      <c r="H4" s="112">
        <f>SUM(B20:B101)</f>
        <v>42</v>
      </c>
      <c r="I4" s="3"/>
      <c r="J4" s="3"/>
      <c r="K4" s="113"/>
      <c r="L4" s="114" t="s">
        <v>24</v>
      </c>
      <c r="M4" s="20"/>
      <c r="N4" s="20"/>
      <c r="O4" s="21"/>
      <c r="P4" s="111" t="s">
        <v>74</v>
      </c>
      <c r="Q4" s="115">
        <f>SUM(M7:M14)</f>
        <v>0</v>
      </c>
      <c r="R4" s="13"/>
      <c r="S4" s="13"/>
      <c r="T4" s="13"/>
      <c r="U4" s="106"/>
      <c r="V4" s="106"/>
      <c r="W4" s="106"/>
      <c r="X4" s="106"/>
      <c r="Y4" s="106"/>
      <c r="Z4" s="106"/>
      <c r="AA4" s="106"/>
    </row>
    <row r="5">
      <c r="A5" s="116"/>
      <c r="B5" s="117" t="s">
        <v>75</v>
      </c>
      <c r="H5" s="118"/>
      <c r="I5" s="3"/>
      <c r="J5" s="3"/>
      <c r="K5" s="113"/>
      <c r="L5" s="119"/>
      <c r="M5" s="103"/>
      <c r="N5" s="103"/>
      <c r="O5" s="120"/>
      <c r="P5" s="13"/>
      <c r="Q5" s="121" t="s">
        <v>76</v>
      </c>
      <c r="R5" s="20"/>
      <c r="S5" s="21"/>
      <c r="T5" s="13"/>
      <c r="U5" s="106"/>
      <c r="V5" s="106"/>
      <c r="W5" s="106"/>
      <c r="X5" s="106"/>
      <c r="Y5" s="106"/>
      <c r="Z5" s="106"/>
      <c r="AA5" s="106"/>
    </row>
    <row r="6">
      <c r="A6" s="116"/>
      <c r="H6" s="118"/>
      <c r="I6" s="3"/>
      <c r="J6" s="3"/>
      <c r="K6" s="113"/>
      <c r="L6" s="122" t="s">
        <v>77</v>
      </c>
      <c r="M6" s="123" t="s">
        <v>78</v>
      </c>
      <c r="N6" s="123" t="s">
        <v>79</v>
      </c>
      <c r="O6" s="124" t="s">
        <v>80</v>
      </c>
      <c r="P6" s="78"/>
      <c r="Q6" s="125"/>
      <c r="S6" s="118"/>
      <c r="T6" s="13"/>
      <c r="U6" s="106"/>
      <c r="V6" s="106"/>
      <c r="W6" s="106"/>
      <c r="X6" s="106"/>
      <c r="Y6" s="106"/>
      <c r="Z6" s="106"/>
      <c r="AA6" s="106"/>
    </row>
    <row r="7">
      <c r="A7" s="116"/>
      <c r="B7" s="103"/>
      <c r="C7" s="103"/>
      <c r="D7" s="103"/>
      <c r="E7" s="103"/>
      <c r="F7" s="103"/>
      <c r="G7" s="103"/>
      <c r="H7" s="120"/>
      <c r="I7" s="3"/>
      <c r="J7" s="3"/>
      <c r="K7" s="113"/>
      <c r="L7" s="126"/>
      <c r="M7" s="127"/>
      <c r="O7" s="118"/>
      <c r="P7" s="78"/>
      <c r="Q7" s="128" t="s">
        <v>79</v>
      </c>
      <c r="R7" s="129" t="s">
        <v>81</v>
      </c>
      <c r="S7" s="130" t="s">
        <v>82</v>
      </c>
      <c r="T7" s="13"/>
      <c r="U7" s="106"/>
      <c r="V7" s="106"/>
      <c r="W7" s="106"/>
      <c r="X7" s="106"/>
      <c r="Y7" s="106"/>
      <c r="Z7" s="106"/>
      <c r="AA7" s="106"/>
    </row>
    <row r="8">
      <c r="A8" s="116"/>
      <c r="B8" s="131" t="s">
        <v>83</v>
      </c>
      <c r="E8" s="118"/>
      <c r="F8" s="132" t="s">
        <v>84</v>
      </c>
      <c r="G8" s="20"/>
      <c r="H8" s="20"/>
      <c r="I8" s="20"/>
      <c r="J8" s="20"/>
      <c r="K8" s="113"/>
      <c r="L8" s="126"/>
      <c r="M8" s="127"/>
      <c r="O8" s="118"/>
      <c r="P8" s="78"/>
      <c r="Q8" s="35" t="str">
        <f>Budget!Q14</f>
        <v>Brugerbetaling</v>
      </c>
      <c r="R8" s="133">
        <f>SUMIFs($M7:M14,$N7:N14,Q8)</f>
        <v>0</v>
      </c>
      <c r="S8" s="134">
        <f>Budget!R14</f>
        <v>4000</v>
      </c>
      <c r="T8" s="13"/>
      <c r="U8" s="106"/>
      <c r="V8" s="106"/>
      <c r="W8" s="106"/>
      <c r="X8" s="106"/>
      <c r="Y8" s="106"/>
      <c r="Z8" s="106"/>
      <c r="AA8" s="106"/>
    </row>
    <row r="9">
      <c r="A9" s="116"/>
      <c r="B9" s="135" t="s">
        <v>85</v>
      </c>
      <c r="C9" s="123" t="s">
        <v>81</v>
      </c>
      <c r="D9" s="123" t="s">
        <v>82</v>
      </c>
      <c r="F9" s="136" t="s">
        <v>86</v>
      </c>
      <c r="G9" s="137" t="s">
        <v>87</v>
      </c>
      <c r="H9" s="138" t="s">
        <v>88</v>
      </c>
      <c r="I9" s="139" t="s">
        <v>89</v>
      </c>
      <c r="J9" s="140" t="s">
        <v>90</v>
      </c>
      <c r="K9" s="113"/>
      <c r="L9" s="126"/>
      <c r="M9" s="127"/>
      <c r="O9" s="118"/>
      <c r="P9" s="78"/>
      <c r="Q9" s="35" t="str">
        <f>Budget!Q15</f>
        <v>Gruppetilskud</v>
      </c>
      <c r="R9" s="141">
        <f>SUMIFs($M7:M14,$N7:N14,Q9)</f>
        <v>0</v>
      </c>
      <c r="S9" s="134">
        <f>Budget!R15</f>
        <v>5000</v>
      </c>
      <c r="T9" s="13"/>
      <c r="U9" s="106"/>
      <c r="V9" s="106"/>
      <c r="W9" s="106"/>
      <c r="X9" s="106"/>
      <c r="Y9" s="106"/>
      <c r="Z9" s="106"/>
      <c r="AA9" s="106"/>
    </row>
    <row r="10">
      <c r="A10" s="116"/>
      <c r="B10" s="10" t="str">
        <f>Budget!N14</f>
        <v>Mad</v>
      </c>
      <c r="C10" s="142">
        <f>SUMIF(C20:C102,B10,B20:B102)</f>
        <v>0</v>
      </c>
      <c r="D10" s="142">
        <f>Budget!O14</f>
        <v>3450</v>
      </c>
      <c r="E10" s="143"/>
      <c r="F10" s="144" t="s">
        <v>91</v>
      </c>
      <c r="G10" s="133">
        <f>SUMIFs(B20:B106,D20:D106,F10,B20:B106,"&gt;0")</f>
        <v>0</v>
      </c>
      <c r="H10" s="141">
        <f t="shared" ref="H10:H12" si="1">SUMIFs(B20:B106,D20:D106,F10,B20:B106,"&lt;0")</f>
        <v>0</v>
      </c>
      <c r="I10" s="145">
        <f t="shared" ref="I10:I15" si="2">G10+H10</f>
        <v>0</v>
      </c>
      <c r="J10" s="30">
        <f>COUNTIF(D19:D147,F10)</f>
        <v>0</v>
      </c>
      <c r="K10" s="113"/>
      <c r="L10" s="126"/>
      <c r="M10" s="146"/>
      <c r="O10" s="118"/>
      <c r="P10" s="78"/>
      <c r="Q10" s="35" t="str">
        <f>Budget!Q16</f>
        <v>Fondstilskud</v>
      </c>
      <c r="R10" s="141">
        <f>SUMIFs($M7:M14,$N7:N14,Q10)</f>
        <v>0</v>
      </c>
      <c r="S10" s="134" t="str">
        <f>Budget!R16</f>
        <v/>
      </c>
      <c r="T10" s="13"/>
      <c r="U10" s="106"/>
      <c r="V10" s="106"/>
      <c r="W10" s="106"/>
      <c r="X10" s="106"/>
      <c r="Y10" s="106"/>
      <c r="Z10" s="106"/>
      <c r="AA10" s="106"/>
    </row>
    <row r="11">
      <c r="A11" s="116"/>
      <c r="B11" s="10" t="str">
        <f>Budget!N15</f>
        <v>Transport</v>
      </c>
      <c r="C11" s="142">
        <f>SUMIF(C20:C103,B11,B20:B103)</f>
        <v>0</v>
      </c>
      <c r="D11" s="142">
        <f>Budget!O15</f>
        <v>920</v>
      </c>
      <c r="E11" s="65"/>
      <c r="F11" s="144" t="s">
        <v>92</v>
      </c>
      <c r="G11" s="133">
        <f>SUMIFs(B20:B106,D20:D106,F11,B20:B106,"&gt;0")</f>
        <v>0</v>
      </c>
      <c r="H11" s="141">
        <f t="shared" si="1"/>
        <v>0</v>
      </c>
      <c r="I11" s="145">
        <f t="shared" si="2"/>
        <v>0</v>
      </c>
      <c r="J11" s="30">
        <f>COUNTIF(D19:D148,F11)</f>
        <v>0</v>
      </c>
      <c r="K11" s="113"/>
      <c r="L11" s="126"/>
      <c r="M11" s="146"/>
      <c r="O11" s="118"/>
      <c r="P11" s="78"/>
      <c r="Q11" s="35" t="str">
        <f>Budget!Q17</f>
        <v>Divisionstilskud</v>
      </c>
      <c r="R11" s="141">
        <f>SUMIFs($M7:M14,$N7:N14,Q11)</f>
        <v>0</v>
      </c>
      <c r="S11" s="134" t="str">
        <f>Budget!R17</f>
        <v/>
      </c>
      <c r="T11" s="13"/>
      <c r="U11" s="106"/>
      <c r="V11" s="106"/>
      <c r="W11" s="106"/>
      <c r="X11" s="106"/>
      <c r="Y11" s="106"/>
      <c r="Z11" s="106"/>
      <c r="AA11" s="106"/>
    </row>
    <row r="12">
      <c r="A12" s="116"/>
      <c r="B12" s="10" t="str">
        <f>Budget!N16</f>
        <v>Overnatning</v>
      </c>
      <c r="C12" s="142">
        <f>SUMIF(C20:C104,B12,B20:B104)</f>
        <v>0</v>
      </c>
      <c r="D12" s="142">
        <f>Budget!O16</f>
        <v>3450</v>
      </c>
      <c r="E12" s="65"/>
      <c r="F12" s="144" t="s">
        <v>93</v>
      </c>
      <c r="G12" s="133">
        <f>SUMIFs(B20:B106,D20:D106,F12,B20:B106,"&gt;0")</f>
        <v>0</v>
      </c>
      <c r="H12" s="141">
        <f t="shared" si="1"/>
        <v>0</v>
      </c>
      <c r="I12" s="145">
        <f t="shared" si="2"/>
        <v>0</v>
      </c>
      <c r="J12" s="30">
        <f t="shared" ref="J12:J13" si="3">COUNTIF(D19:D149,F12)</f>
        <v>0</v>
      </c>
      <c r="K12" s="113"/>
      <c r="L12" s="126"/>
      <c r="M12" s="146"/>
      <c r="N12" s="147"/>
      <c r="O12" s="148"/>
      <c r="P12" s="13"/>
      <c r="Q12" s="49" t="str">
        <f>Budget!Q18</f>
        <v>Udfyld andet tilskud</v>
      </c>
      <c r="R12" s="149">
        <f>SUMIFs($M7:M14,$N7:N14,Q12)</f>
        <v>0</v>
      </c>
      <c r="S12" s="150" t="str">
        <f>Budget!R18</f>
        <v/>
      </c>
      <c r="T12" s="13"/>
      <c r="U12" s="106"/>
      <c r="V12" s="106"/>
      <c r="W12" s="106"/>
      <c r="X12" s="106"/>
      <c r="Y12" s="106"/>
      <c r="Z12" s="106"/>
      <c r="AA12" s="106"/>
    </row>
    <row r="13">
      <c r="A13" s="116"/>
      <c r="B13" s="10" t="str">
        <f>Budget!N17</f>
        <v>Oplevelser</v>
      </c>
      <c r="C13" s="142">
        <f>SUMIF(C20:C105,B13,B20:B105)</f>
        <v>42</v>
      </c>
      <c r="D13" s="142" t="str">
        <f>Budget!O17</f>
        <v/>
      </c>
      <c r="E13" s="143"/>
      <c r="F13" s="144" t="s">
        <v>94</v>
      </c>
      <c r="G13" s="133">
        <f>SUMIFs(B20:B106,D20:D106,F13,B20:B106,"&gt;0")</f>
        <v>0</v>
      </c>
      <c r="H13" s="141">
        <f>SUMIFs(B22:B109,D22:D109,F13,B22:B109,"&lt;0")</f>
        <v>0</v>
      </c>
      <c r="I13" s="145">
        <f t="shared" si="2"/>
        <v>0</v>
      </c>
      <c r="J13" s="30">
        <f t="shared" si="3"/>
        <v>0</v>
      </c>
      <c r="K13" s="113"/>
      <c r="L13" s="126"/>
      <c r="M13" s="146"/>
      <c r="N13" s="147"/>
      <c r="O13" s="148"/>
      <c r="P13" s="13"/>
      <c r="Q13" s="78"/>
      <c r="R13" s="78"/>
      <c r="S13" s="78"/>
      <c r="T13" s="13"/>
      <c r="U13" s="106"/>
      <c r="V13" s="106"/>
      <c r="W13" s="106"/>
      <c r="X13" s="106"/>
      <c r="Y13" s="106"/>
      <c r="Z13" s="106"/>
      <c r="AA13" s="106"/>
    </row>
    <row r="14">
      <c r="A14" s="116"/>
      <c r="B14" s="10" t="str">
        <f>Budget!N18</f>
        <v>Materialer</v>
      </c>
      <c r="C14" s="142">
        <f>SUMIF(C20:C106,B14,B20:B106)</f>
        <v>0</v>
      </c>
      <c r="D14" s="142" t="str">
        <f>Budget!O18</f>
        <v/>
      </c>
      <c r="E14" s="143"/>
      <c r="F14" s="144" t="s">
        <v>95</v>
      </c>
      <c r="G14" s="133">
        <f>SUMIFs(B20:B106,D20:D106,F14,B20:B106,"&gt;0")</f>
        <v>0</v>
      </c>
      <c r="H14" s="141">
        <f>SUMIFs(B22:B110,D22:D110,F14,B22:B110,"&lt;0")</f>
        <v>0</v>
      </c>
      <c r="I14" s="145">
        <f t="shared" si="2"/>
        <v>0</v>
      </c>
      <c r="J14" s="30">
        <f>COUNTIF(D20:D151,F14)</f>
        <v>0</v>
      </c>
      <c r="K14" s="113"/>
      <c r="L14" s="151"/>
      <c r="M14" s="152"/>
      <c r="N14" s="153"/>
      <c r="O14" s="154"/>
      <c r="P14" s="13"/>
      <c r="Q14" s="78"/>
      <c r="R14" s="78"/>
      <c r="S14" s="78"/>
      <c r="T14" s="13"/>
      <c r="U14" s="106"/>
      <c r="V14" s="106"/>
      <c r="W14" s="106"/>
      <c r="X14" s="106"/>
      <c r="Y14" s="106"/>
      <c r="Z14" s="106"/>
      <c r="AA14" s="106"/>
    </row>
    <row r="15">
      <c r="A15" s="116"/>
      <c r="B15" s="10" t="str">
        <f>Budget!N19</f>
        <v>Uforudsete 8%</v>
      </c>
      <c r="C15" s="155">
        <f>SUMIF(C20:C107,B15,B20:B107)</f>
        <v>0</v>
      </c>
      <c r="D15" s="155">
        <f>Budget!O19</f>
        <v>625.6</v>
      </c>
      <c r="E15" s="156"/>
      <c r="F15" s="157" t="s">
        <v>96</v>
      </c>
      <c r="G15" s="158">
        <f>SUMIFs(B20:B106,D20:D106,F15,B20:B106,"&gt;0")</f>
        <v>42</v>
      </c>
      <c r="H15" s="141">
        <f>SUMIFs(B20:B111,D20:D111,F15,B20:B111,"&lt;0")</f>
        <v>0</v>
      </c>
      <c r="I15" s="145">
        <f t="shared" si="2"/>
        <v>42</v>
      </c>
      <c r="J15" s="159">
        <f>COUNTIF(D20:D152,F15)</f>
        <v>1</v>
      </c>
      <c r="K15" s="113"/>
      <c r="L15" s="3"/>
      <c r="M15" s="160"/>
      <c r="N15" s="160"/>
      <c r="O15" s="3"/>
      <c r="P15" s="3"/>
      <c r="Q15" s="1"/>
      <c r="R15" s="1"/>
      <c r="S15" s="1"/>
      <c r="T15" s="3"/>
      <c r="U15" s="106"/>
      <c r="V15" s="106"/>
      <c r="W15" s="106"/>
      <c r="X15" s="106"/>
      <c r="Y15" s="106"/>
      <c r="Z15" s="106"/>
      <c r="AA15" s="106"/>
    </row>
    <row r="16">
      <c r="A16" s="3"/>
      <c r="B16" s="116"/>
      <c r="C16" s="161">
        <f t="shared" ref="C16:D16" si="4">SUM(C10:C15)</f>
        <v>42</v>
      </c>
      <c r="D16" s="161">
        <f t="shared" si="4"/>
        <v>8445.6</v>
      </c>
      <c r="E16" s="3"/>
      <c r="F16" s="116"/>
      <c r="G16" s="162">
        <f>SUM(G10:G15)</f>
        <v>42</v>
      </c>
      <c r="H16" s="116"/>
      <c r="I16" s="162">
        <f>SUM(I10:I15)</f>
        <v>42</v>
      </c>
      <c r="J16" s="163"/>
      <c r="K16" s="113"/>
      <c r="L16" s="3"/>
      <c r="M16" s="1"/>
      <c r="O16" s="3"/>
      <c r="P16" s="3"/>
      <c r="Q16" s="1"/>
      <c r="R16" s="1"/>
      <c r="S16" s="1"/>
      <c r="T16" s="3"/>
      <c r="U16" s="106"/>
      <c r="V16" s="106"/>
      <c r="W16" s="106"/>
      <c r="X16" s="106"/>
      <c r="Y16" s="106"/>
      <c r="Z16" s="106"/>
      <c r="AA16" s="106"/>
    </row>
    <row r="17" ht="21.75" customHeight="1">
      <c r="A17" s="3"/>
      <c r="B17" s="3"/>
      <c r="C17" s="164"/>
      <c r="D17" s="164"/>
      <c r="E17" s="165"/>
      <c r="F17" s="165"/>
      <c r="G17" s="164"/>
      <c r="H17" s="165"/>
      <c r="I17" s="67"/>
      <c r="J17" s="163"/>
      <c r="K17" s="113"/>
      <c r="L17" s="3"/>
      <c r="M17" s="166"/>
      <c r="N17" s="166"/>
      <c r="O17" s="3"/>
      <c r="P17" s="167"/>
      <c r="Q17" s="167"/>
      <c r="R17" s="167"/>
      <c r="S17" s="3"/>
      <c r="T17" s="3"/>
      <c r="U17" s="106"/>
      <c r="V17" s="106"/>
      <c r="W17" s="106"/>
      <c r="X17" s="106"/>
      <c r="Y17" s="106"/>
      <c r="Z17" s="106"/>
      <c r="AA17" s="106"/>
    </row>
    <row r="18" ht="57.0" customHeight="1">
      <c r="A18" s="67"/>
      <c r="B18" s="67"/>
      <c r="C18" s="168" t="s">
        <v>97</v>
      </c>
      <c r="D18" s="103"/>
      <c r="E18" s="103"/>
      <c r="F18" s="103"/>
      <c r="G18" s="103"/>
      <c r="H18" s="103"/>
      <c r="I18" s="67"/>
      <c r="J18" s="169"/>
      <c r="K18" s="113"/>
      <c r="L18" s="3"/>
      <c r="M18" s="166" t="s">
        <v>98</v>
      </c>
      <c r="O18" s="3"/>
      <c r="P18" s="170" t="s">
        <v>99</v>
      </c>
      <c r="S18" s="3"/>
      <c r="T18" s="3"/>
      <c r="U18" s="106"/>
      <c r="V18" s="106"/>
      <c r="W18" s="106"/>
      <c r="X18" s="106"/>
      <c r="Y18" s="106"/>
      <c r="Z18" s="106"/>
      <c r="AA18" s="106"/>
    </row>
    <row r="19" ht="30.75" customHeight="1">
      <c r="A19" s="171" t="s">
        <v>100</v>
      </c>
      <c r="B19" s="172" t="s">
        <v>101</v>
      </c>
      <c r="C19" s="173" t="s">
        <v>85</v>
      </c>
      <c r="D19" s="174" t="s">
        <v>86</v>
      </c>
      <c r="E19" s="173" t="s">
        <v>80</v>
      </c>
      <c r="F19" s="175"/>
      <c r="G19" s="175"/>
      <c r="H19" s="175"/>
      <c r="I19" s="175"/>
      <c r="J19" s="175"/>
      <c r="K19" s="113"/>
      <c r="L19" s="3"/>
      <c r="M19" s="176">
        <f>Q4-H4</f>
        <v>-42</v>
      </c>
      <c r="O19" s="3"/>
      <c r="S19" s="3"/>
      <c r="T19" s="3"/>
      <c r="U19" s="106"/>
      <c r="V19" s="106"/>
      <c r="W19" s="106"/>
      <c r="X19" s="106"/>
      <c r="Y19" s="106"/>
      <c r="Z19" s="106"/>
      <c r="AA19" s="106"/>
    </row>
    <row r="20">
      <c r="A20" s="177" t="s">
        <v>102</v>
      </c>
      <c r="B20" s="178">
        <v>42.0</v>
      </c>
      <c r="C20" s="177" t="s">
        <v>38</v>
      </c>
      <c r="D20" s="177" t="s">
        <v>96</v>
      </c>
      <c r="E20" s="179" t="s">
        <v>103</v>
      </c>
      <c r="F20" s="175"/>
      <c r="G20" s="175"/>
      <c r="H20" s="175"/>
      <c r="I20" s="175"/>
      <c r="J20" s="175"/>
      <c r="K20" s="113"/>
      <c r="L20" s="3"/>
      <c r="M20" s="180"/>
      <c r="N20" s="180"/>
      <c r="O20" s="3"/>
      <c r="P20" s="3"/>
      <c r="Q20" s="1"/>
      <c r="R20" s="1"/>
      <c r="S20" s="1"/>
      <c r="T20" s="3"/>
      <c r="U20" s="106"/>
      <c r="V20" s="106"/>
      <c r="W20" s="106"/>
      <c r="X20" s="106"/>
      <c r="Y20" s="106"/>
      <c r="Z20" s="106"/>
      <c r="AA20" s="106"/>
    </row>
    <row r="21">
      <c r="A21" s="181"/>
      <c r="B21" s="182"/>
      <c r="C21" s="181"/>
      <c r="D21" s="181"/>
      <c r="E21" s="183"/>
      <c r="F21" s="183"/>
      <c r="G21" s="183"/>
      <c r="H21" s="183"/>
      <c r="I21" s="183"/>
      <c r="J21" s="183"/>
      <c r="K21" s="113"/>
      <c r="L21" s="3"/>
      <c r="M21" s="3"/>
      <c r="N21" s="3"/>
      <c r="O21" s="3"/>
      <c r="P21" s="3"/>
      <c r="Q21" s="1"/>
      <c r="R21" s="1"/>
      <c r="S21" s="1"/>
      <c r="T21" s="3"/>
      <c r="U21" s="106"/>
      <c r="V21" s="106"/>
      <c r="W21" s="106"/>
      <c r="X21" s="106"/>
      <c r="Y21" s="106"/>
      <c r="Z21" s="106"/>
      <c r="AA21" s="106"/>
    </row>
    <row r="22">
      <c r="A22" s="181"/>
      <c r="B22" s="182"/>
      <c r="C22" s="181"/>
      <c r="D22" s="181"/>
      <c r="E22" s="183"/>
      <c r="F22" s="183"/>
      <c r="G22" s="183"/>
      <c r="H22" s="183"/>
      <c r="I22" s="183"/>
      <c r="J22" s="183"/>
      <c r="K22" s="113"/>
      <c r="L22" s="184"/>
      <c r="M22" s="184"/>
      <c r="N22" s="184"/>
      <c r="O22" s="184"/>
      <c r="P22" s="184"/>
      <c r="Q22" s="184"/>
      <c r="R22" s="184"/>
      <c r="S22" s="3"/>
      <c r="T22" s="3"/>
      <c r="U22" s="106"/>
      <c r="V22" s="106"/>
      <c r="W22" s="106"/>
      <c r="X22" s="106"/>
      <c r="Y22" s="106"/>
      <c r="Z22" s="106"/>
      <c r="AA22" s="106"/>
    </row>
    <row r="23">
      <c r="A23" s="181"/>
      <c r="B23" s="182"/>
      <c r="C23" s="181"/>
      <c r="D23" s="181"/>
      <c r="E23" s="183"/>
      <c r="F23" s="183"/>
      <c r="G23" s="183"/>
      <c r="H23" s="183"/>
      <c r="I23" s="183"/>
      <c r="J23" s="183"/>
      <c r="K23" s="113"/>
      <c r="L23" s="184"/>
      <c r="M23" s="185" t="s">
        <v>104</v>
      </c>
      <c r="Q23" s="184"/>
      <c r="R23" s="184"/>
      <c r="S23" s="3"/>
      <c r="T23" s="3"/>
      <c r="U23" s="106"/>
      <c r="V23" s="106"/>
      <c r="W23" s="106"/>
      <c r="X23" s="106"/>
      <c r="Y23" s="106"/>
      <c r="Z23" s="106"/>
      <c r="AA23" s="106"/>
    </row>
    <row r="24">
      <c r="A24" s="181"/>
      <c r="B24" s="182"/>
      <c r="C24" s="181"/>
      <c r="D24" s="181"/>
      <c r="E24" s="183"/>
      <c r="F24" s="183"/>
      <c r="G24" s="183"/>
      <c r="H24" s="183"/>
      <c r="I24" s="183"/>
      <c r="J24" s="183"/>
      <c r="K24" s="113"/>
      <c r="L24" s="184"/>
      <c r="Q24" s="184"/>
      <c r="R24" s="184"/>
      <c r="S24" s="3"/>
      <c r="T24" s="3"/>
      <c r="U24" s="106"/>
      <c r="V24" s="106"/>
      <c r="W24" s="106"/>
      <c r="X24" s="106"/>
      <c r="Y24" s="106"/>
      <c r="Z24" s="106"/>
      <c r="AA24" s="106"/>
    </row>
    <row r="25">
      <c r="A25" s="181"/>
      <c r="B25" s="186"/>
      <c r="C25" s="181"/>
      <c r="D25" s="181"/>
      <c r="E25" s="183"/>
      <c r="F25" s="183"/>
      <c r="G25" s="183"/>
      <c r="H25" s="183"/>
      <c r="I25" s="183"/>
      <c r="J25" s="183"/>
      <c r="K25" s="113"/>
      <c r="L25" s="184"/>
      <c r="M25" s="187" t="s">
        <v>105</v>
      </c>
      <c r="R25" s="184"/>
      <c r="S25" s="3"/>
      <c r="T25" s="3"/>
      <c r="U25" s="106"/>
      <c r="V25" s="106"/>
      <c r="W25" s="106"/>
      <c r="X25" s="106"/>
      <c r="Y25" s="106"/>
      <c r="Z25" s="106"/>
      <c r="AA25" s="106"/>
    </row>
    <row r="26">
      <c r="A26" s="181"/>
      <c r="B26" s="182"/>
      <c r="C26" s="181"/>
      <c r="D26" s="181"/>
      <c r="E26" s="183"/>
      <c r="F26" s="183"/>
      <c r="G26" s="183"/>
      <c r="H26" s="183"/>
      <c r="I26" s="183"/>
      <c r="J26" s="183"/>
      <c r="K26" s="113"/>
      <c r="L26" s="184"/>
      <c r="M26" s="188" t="s">
        <v>106</v>
      </c>
      <c r="R26" s="184"/>
      <c r="S26" s="3"/>
      <c r="T26" s="3"/>
      <c r="U26" s="106"/>
      <c r="V26" s="106"/>
      <c r="W26" s="106"/>
      <c r="X26" s="106"/>
      <c r="Y26" s="106"/>
      <c r="Z26" s="106"/>
      <c r="AA26" s="106"/>
    </row>
    <row r="27">
      <c r="A27" s="181"/>
      <c r="B27" s="182"/>
      <c r="C27" s="181"/>
      <c r="D27" s="181"/>
      <c r="E27" s="183"/>
      <c r="F27" s="183"/>
      <c r="G27" s="183"/>
      <c r="H27" s="183"/>
      <c r="I27" s="183"/>
      <c r="J27" s="183"/>
      <c r="K27" s="113"/>
      <c r="L27" s="184"/>
      <c r="R27" s="184"/>
      <c r="S27" s="3"/>
      <c r="T27" s="3"/>
      <c r="U27" s="106"/>
      <c r="V27" s="106"/>
      <c r="W27" s="106"/>
      <c r="X27" s="106"/>
      <c r="Y27" s="106"/>
      <c r="Z27" s="106"/>
      <c r="AA27" s="106"/>
    </row>
    <row r="28">
      <c r="A28" s="181"/>
      <c r="B28" s="189"/>
      <c r="C28" s="183"/>
      <c r="D28" s="181"/>
      <c r="E28" s="183"/>
      <c r="F28" s="183"/>
      <c r="G28" s="183"/>
      <c r="H28" s="183"/>
      <c r="I28" s="183"/>
      <c r="J28" s="183"/>
      <c r="K28" s="113"/>
      <c r="L28" s="184"/>
      <c r="M28" s="188" t="s">
        <v>107</v>
      </c>
      <c r="R28" s="184"/>
      <c r="S28" s="3"/>
      <c r="T28" s="3"/>
      <c r="U28" s="106"/>
      <c r="V28" s="106"/>
      <c r="W28" s="106"/>
      <c r="X28" s="106"/>
      <c r="Y28" s="106"/>
      <c r="Z28" s="106"/>
      <c r="AA28" s="106"/>
    </row>
    <row r="29">
      <c r="A29" s="181"/>
      <c r="B29" s="189"/>
      <c r="C29" s="183"/>
      <c r="D29" s="181"/>
      <c r="E29" s="183"/>
      <c r="F29" s="183"/>
      <c r="G29" s="183"/>
      <c r="H29" s="183"/>
      <c r="I29" s="183"/>
      <c r="J29" s="183"/>
      <c r="K29" s="113"/>
      <c r="L29" s="184"/>
      <c r="R29" s="184"/>
      <c r="S29" s="3"/>
      <c r="T29" s="3"/>
      <c r="U29" s="106"/>
      <c r="V29" s="106"/>
      <c r="W29" s="106"/>
      <c r="X29" s="106"/>
      <c r="Y29" s="106"/>
      <c r="Z29" s="106"/>
      <c r="AA29" s="106"/>
    </row>
    <row r="30">
      <c r="A30" s="181"/>
      <c r="B30" s="189"/>
      <c r="C30" s="190"/>
      <c r="D30" s="181"/>
      <c r="E30" s="190"/>
      <c r="F30" s="183"/>
      <c r="G30" s="183"/>
      <c r="H30" s="183"/>
      <c r="I30" s="183"/>
      <c r="J30" s="183"/>
      <c r="K30" s="113"/>
      <c r="L30" s="184"/>
      <c r="M30" s="188" t="s">
        <v>108</v>
      </c>
      <c r="R30" s="184"/>
      <c r="S30" s="3"/>
      <c r="T30" s="3"/>
      <c r="U30" s="106"/>
      <c r="V30" s="106"/>
      <c r="W30" s="106"/>
      <c r="X30" s="106"/>
      <c r="Y30" s="106"/>
      <c r="Z30" s="106"/>
      <c r="AA30" s="106"/>
    </row>
    <row r="31">
      <c r="A31" s="181"/>
      <c r="B31" s="182"/>
      <c r="C31" s="181"/>
      <c r="D31" s="181"/>
      <c r="E31" s="183"/>
      <c r="F31" s="183"/>
      <c r="G31" s="183"/>
      <c r="H31" s="183"/>
      <c r="I31" s="183"/>
      <c r="J31" s="183"/>
      <c r="K31" s="113"/>
      <c r="L31" s="184"/>
      <c r="R31" s="184"/>
      <c r="S31" s="3"/>
      <c r="T31" s="3"/>
      <c r="U31" s="106"/>
      <c r="V31" s="106"/>
      <c r="W31" s="106"/>
      <c r="X31" s="106"/>
      <c r="Y31" s="106"/>
      <c r="Z31" s="106"/>
      <c r="AA31" s="106"/>
    </row>
    <row r="32">
      <c r="A32" s="181"/>
      <c r="B32" s="182"/>
      <c r="C32" s="181"/>
      <c r="D32" s="181"/>
      <c r="E32" s="183"/>
      <c r="F32" s="183"/>
      <c r="G32" s="183"/>
      <c r="H32" s="183"/>
      <c r="I32" s="183"/>
      <c r="J32" s="183"/>
      <c r="K32" s="113"/>
      <c r="L32" s="184"/>
      <c r="R32" s="184"/>
      <c r="S32" s="3"/>
      <c r="T32" s="3"/>
      <c r="U32" s="106"/>
      <c r="V32" s="106"/>
      <c r="W32" s="106"/>
      <c r="X32" s="106"/>
      <c r="Y32" s="106"/>
      <c r="Z32" s="106"/>
      <c r="AA32" s="106"/>
    </row>
    <row r="33">
      <c r="A33" s="181"/>
      <c r="B33" s="182"/>
      <c r="C33" s="181"/>
      <c r="D33" s="181"/>
      <c r="E33" s="183"/>
      <c r="F33" s="183"/>
      <c r="G33" s="183"/>
      <c r="H33" s="183"/>
      <c r="I33" s="183"/>
      <c r="J33" s="183"/>
      <c r="K33" s="113"/>
      <c r="L33" s="184"/>
      <c r="R33" s="184"/>
      <c r="S33" s="3"/>
      <c r="T33" s="3"/>
      <c r="U33" s="106"/>
      <c r="V33" s="106"/>
      <c r="W33" s="106"/>
      <c r="X33" s="106"/>
      <c r="Y33" s="106"/>
      <c r="Z33" s="106"/>
      <c r="AA33" s="106"/>
    </row>
    <row r="34">
      <c r="A34" s="181"/>
      <c r="B34" s="182"/>
      <c r="C34" s="181"/>
      <c r="D34" s="181"/>
      <c r="E34" s="183"/>
      <c r="F34" s="183"/>
      <c r="G34" s="183"/>
      <c r="H34" s="183"/>
      <c r="I34" s="183"/>
      <c r="J34" s="183"/>
      <c r="K34" s="113"/>
      <c r="L34" s="184"/>
      <c r="M34" s="188" t="s">
        <v>109</v>
      </c>
      <c r="R34" s="184"/>
      <c r="S34" s="3"/>
      <c r="T34" s="3"/>
      <c r="U34" s="106"/>
      <c r="V34" s="106"/>
      <c r="W34" s="106"/>
      <c r="X34" s="106"/>
      <c r="Y34" s="106"/>
      <c r="Z34" s="106"/>
      <c r="AA34" s="106"/>
    </row>
    <row r="35">
      <c r="A35" s="181"/>
      <c r="B35" s="182"/>
      <c r="C35" s="181"/>
      <c r="D35" s="181"/>
      <c r="E35" s="183"/>
      <c r="F35" s="183"/>
      <c r="G35" s="183"/>
      <c r="H35" s="183"/>
      <c r="I35" s="183"/>
      <c r="J35" s="183"/>
      <c r="K35" s="113"/>
      <c r="L35" s="184"/>
      <c r="R35" s="184"/>
      <c r="S35" s="3"/>
      <c r="T35" s="3"/>
      <c r="U35" s="106"/>
      <c r="V35" s="106"/>
      <c r="W35" s="106"/>
      <c r="X35" s="106"/>
      <c r="Y35" s="106"/>
      <c r="Z35" s="106"/>
      <c r="AA35" s="106"/>
    </row>
    <row r="36">
      <c r="A36" s="181"/>
      <c r="B36" s="182"/>
      <c r="C36" s="181"/>
      <c r="D36" s="181"/>
      <c r="E36" s="183"/>
      <c r="F36" s="183"/>
      <c r="G36" s="183"/>
      <c r="H36" s="183"/>
      <c r="I36" s="183"/>
      <c r="J36" s="183"/>
      <c r="K36" s="113"/>
      <c r="L36" s="184"/>
      <c r="M36" s="188" t="s">
        <v>110</v>
      </c>
      <c r="R36" s="184"/>
      <c r="S36" s="3"/>
      <c r="T36" s="3"/>
      <c r="U36" s="106"/>
      <c r="V36" s="106"/>
      <c r="W36" s="106"/>
      <c r="X36" s="106"/>
      <c r="Y36" s="106"/>
      <c r="Z36" s="106"/>
      <c r="AA36" s="106"/>
    </row>
    <row r="37">
      <c r="A37" s="181"/>
      <c r="B37" s="182"/>
      <c r="C37" s="181"/>
      <c r="D37" s="181"/>
      <c r="E37" s="183"/>
      <c r="F37" s="183"/>
      <c r="G37" s="183"/>
      <c r="H37" s="183"/>
      <c r="I37" s="183"/>
      <c r="J37" s="183"/>
      <c r="K37" s="113"/>
      <c r="L37" s="184"/>
      <c r="R37" s="184"/>
      <c r="S37" s="3"/>
      <c r="T37" s="3"/>
      <c r="U37" s="106"/>
      <c r="V37" s="106"/>
      <c r="W37" s="106"/>
      <c r="X37" s="106"/>
      <c r="Y37" s="106"/>
      <c r="Z37" s="106"/>
      <c r="AA37" s="106"/>
    </row>
    <row r="38">
      <c r="A38" s="181"/>
      <c r="B38" s="182"/>
      <c r="C38" s="181"/>
      <c r="D38" s="181"/>
      <c r="E38" s="183"/>
      <c r="F38" s="183"/>
      <c r="G38" s="183"/>
      <c r="H38" s="183"/>
      <c r="I38" s="183"/>
      <c r="J38" s="183"/>
      <c r="K38" s="113"/>
      <c r="L38" s="184"/>
      <c r="R38" s="184"/>
      <c r="S38" s="3"/>
      <c r="T38" s="3"/>
      <c r="U38" s="106"/>
      <c r="V38" s="106"/>
      <c r="W38" s="106"/>
      <c r="X38" s="106"/>
      <c r="Y38" s="106"/>
      <c r="Z38" s="106"/>
      <c r="AA38" s="106"/>
    </row>
    <row r="39">
      <c r="A39" s="181"/>
      <c r="B39" s="182"/>
      <c r="C39" s="181"/>
      <c r="D39" s="181"/>
      <c r="E39" s="183"/>
      <c r="F39" s="183"/>
      <c r="G39" s="183"/>
      <c r="H39" s="183"/>
      <c r="I39" s="183"/>
      <c r="J39" s="183"/>
      <c r="K39" s="113"/>
      <c r="L39" s="184"/>
      <c r="M39" s="184"/>
      <c r="N39" s="184"/>
      <c r="O39" s="184"/>
      <c r="P39" s="184"/>
      <c r="Q39" s="184"/>
      <c r="R39" s="184"/>
      <c r="S39" s="3"/>
      <c r="T39" s="3"/>
      <c r="U39" s="106"/>
      <c r="V39" s="106"/>
      <c r="W39" s="106"/>
      <c r="X39" s="106"/>
      <c r="Y39" s="106"/>
      <c r="Z39" s="106"/>
      <c r="AA39" s="106"/>
    </row>
    <row r="40">
      <c r="A40" s="181"/>
      <c r="B40" s="189"/>
      <c r="C40" s="183"/>
      <c r="D40" s="183"/>
      <c r="E40" s="183"/>
      <c r="F40" s="183"/>
      <c r="G40" s="183"/>
      <c r="H40" s="183"/>
      <c r="I40" s="183"/>
      <c r="J40" s="183"/>
      <c r="K40" s="113"/>
      <c r="L40" s="3"/>
      <c r="M40" s="3"/>
      <c r="N40" s="3"/>
      <c r="O40" s="3"/>
      <c r="P40" s="3"/>
      <c r="Q40" s="3"/>
      <c r="R40" s="3"/>
      <c r="S40" s="3"/>
      <c r="T40" s="3"/>
      <c r="U40" s="106"/>
      <c r="V40" s="106"/>
      <c r="W40" s="106"/>
      <c r="X40" s="106"/>
      <c r="Y40" s="106"/>
      <c r="Z40" s="106"/>
      <c r="AA40" s="106"/>
    </row>
    <row r="41">
      <c r="A41" s="181"/>
      <c r="B41" s="183"/>
      <c r="C41" s="183"/>
      <c r="D41" s="183"/>
      <c r="E41" s="183"/>
      <c r="F41" s="183"/>
      <c r="G41" s="183"/>
      <c r="H41" s="183"/>
      <c r="I41" s="183"/>
      <c r="J41" s="183"/>
      <c r="K41" s="113"/>
      <c r="L41" s="3"/>
      <c r="M41" s="3"/>
      <c r="N41" s="3"/>
      <c r="O41" s="3"/>
      <c r="P41" s="3"/>
      <c r="Q41" s="3"/>
      <c r="R41" s="3"/>
      <c r="S41" s="3"/>
      <c r="T41" s="3"/>
      <c r="U41" s="106"/>
      <c r="V41" s="106"/>
      <c r="W41" s="106"/>
      <c r="X41" s="106"/>
      <c r="Y41" s="106"/>
      <c r="Z41" s="106"/>
      <c r="AA41" s="106"/>
    </row>
    <row r="42">
      <c r="A42" s="181"/>
      <c r="B42" s="183"/>
      <c r="C42" s="183"/>
      <c r="D42" s="183"/>
      <c r="E42" s="183"/>
      <c r="F42" s="183"/>
      <c r="G42" s="183"/>
      <c r="H42" s="183"/>
      <c r="I42" s="183"/>
      <c r="J42" s="183"/>
      <c r="K42" s="113"/>
      <c r="L42" s="3"/>
      <c r="M42" s="3"/>
      <c r="N42" s="3"/>
      <c r="O42" s="3"/>
      <c r="P42" s="3"/>
      <c r="Q42" s="3"/>
      <c r="R42" s="3"/>
      <c r="S42" s="3"/>
      <c r="T42" s="3"/>
      <c r="U42" s="106"/>
      <c r="V42" s="106"/>
      <c r="W42" s="106"/>
      <c r="X42" s="106"/>
      <c r="Y42" s="106"/>
      <c r="Z42" s="106"/>
      <c r="AA42" s="106"/>
    </row>
    <row r="43">
      <c r="A43" s="181"/>
      <c r="B43" s="183"/>
      <c r="C43" s="183"/>
      <c r="D43" s="183"/>
      <c r="E43" s="183"/>
      <c r="F43" s="183"/>
      <c r="G43" s="183"/>
      <c r="H43" s="183"/>
      <c r="I43" s="183"/>
      <c r="J43" s="183"/>
      <c r="K43" s="113"/>
      <c r="L43" s="3"/>
      <c r="M43" s="3"/>
      <c r="N43" s="3"/>
      <c r="O43" s="3"/>
      <c r="P43" s="3"/>
      <c r="Q43" s="3"/>
      <c r="R43" s="3"/>
      <c r="S43" s="3"/>
      <c r="T43" s="3"/>
      <c r="U43" s="106"/>
      <c r="V43" s="106"/>
      <c r="W43" s="106"/>
      <c r="X43" s="106"/>
      <c r="Y43" s="106"/>
      <c r="Z43" s="106"/>
      <c r="AA43" s="106"/>
    </row>
    <row r="44">
      <c r="A44" s="181"/>
      <c r="B44" s="191"/>
      <c r="C44" s="183"/>
      <c r="D44" s="183"/>
      <c r="E44" s="183"/>
      <c r="F44" s="183"/>
      <c r="G44" s="183"/>
      <c r="H44" s="183"/>
      <c r="I44" s="183"/>
      <c r="J44" s="183"/>
      <c r="K44" s="113"/>
      <c r="L44" s="3"/>
      <c r="M44" s="3"/>
      <c r="N44" s="3"/>
      <c r="O44" s="3"/>
      <c r="P44" s="3"/>
      <c r="Q44" s="3"/>
      <c r="R44" s="3"/>
      <c r="S44" s="3"/>
      <c r="T44" s="3"/>
      <c r="U44" s="106"/>
      <c r="V44" s="106"/>
      <c r="W44" s="106"/>
      <c r="X44" s="106"/>
      <c r="Y44" s="106"/>
      <c r="Z44" s="106"/>
      <c r="AA44" s="106"/>
    </row>
    <row r="45">
      <c r="A45" s="181"/>
      <c r="B45" s="183"/>
      <c r="C45" s="183"/>
      <c r="D45" s="183"/>
      <c r="E45" s="183"/>
      <c r="F45" s="183"/>
      <c r="G45" s="183"/>
      <c r="H45" s="183"/>
      <c r="I45" s="183"/>
      <c r="J45" s="183"/>
      <c r="K45" s="113"/>
      <c r="L45" s="3"/>
      <c r="M45" s="3"/>
      <c r="N45" s="3"/>
      <c r="O45" s="3"/>
      <c r="P45" s="3"/>
      <c r="Q45" s="3"/>
      <c r="R45" s="3"/>
      <c r="S45" s="3"/>
      <c r="T45" s="3"/>
      <c r="U45" s="106"/>
      <c r="V45" s="106"/>
      <c r="W45" s="106"/>
      <c r="X45" s="106"/>
      <c r="Y45" s="106"/>
      <c r="Z45" s="106"/>
      <c r="AA45" s="106"/>
    </row>
    <row r="46">
      <c r="A46" s="181"/>
      <c r="B46" s="191"/>
      <c r="C46" s="183"/>
      <c r="D46" s="181"/>
      <c r="E46" s="183"/>
      <c r="F46" s="183"/>
      <c r="G46" s="183"/>
      <c r="H46" s="183"/>
      <c r="I46" s="183"/>
      <c r="J46" s="183"/>
      <c r="K46" s="113"/>
      <c r="L46" s="3"/>
      <c r="M46" s="3"/>
      <c r="N46" s="3"/>
      <c r="O46" s="3"/>
      <c r="P46" s="3"/>
      <c r="Q46" s="3"/>
      <c r="R46" s="3"/>
      <c r="S46" s="3"/>
      <c r="T46" s="3"/>
      <c r="U46" s="106"/>
      <c r="V46" s="106"/>
      <c r="W46" s="106"/>
      <c r="X46" s="106"/>
      <c r="Y46" s="106"/>
      <c r="Z46" s="106"/>
      <c r="AA46" s="106"/>
    </row>
    <row r="47">
      <c r="A47" s="181"/>
      <c r="B47" s="191"/>
      <c r="C47" s="183"/>
      <c r="D47" s="181"/>
      <c r="E47" s="183"/>
      <c r="F47" s="183"/>
      <c r="G47" s="183"/>
      <c r="H47" s="183"/>
      <c r="I47" s="183"/>
      <c r="J47" s="183"/>
      <c r="K47" s="113"/>
      <c r="L47" s="3"/>
      <c r="M47" s="3"/>
      <c r="N47" s="3"/>
      <c r="O47" s="3"/>
      <c r="P47" s="3"/>
      <c r="Q47" s="3"/>
      <c r="R47" s="3"/>
      <c r="S47" s="3"/>
      <c r="T47" s="3"/>
      <c r="U47" s="106"/>
      <c r="V47" s="106"/>
      <c r="W47" s="106"/>
      <c r="X47" s="106"/>
      <c r="Y47" s="106"/>
      <c r="Z47" s="106"/>
      <c r="AA47" s="106"/>
    </row>
    <row r="48">
      <c r="A48" s="181"/>
      <c r="B48" s="191"/>
      <c r="C48" s="183"/>
      <c r="D48" s="181"/>
      <c r="E48" s="183"/>
      <c r="F48" s="183"/>
      <c r="G48" s="183"/>
      <c r="H48" s="183"/>
      <c r="I48" s="183"/>
      <c r="J48" s="183"/>
      <c r="K48" s="113"/>
      <c r="L48" s="3"/>
      <c r="M48" s="3"/>
      <c r="N48" s="3"/>
      <c r="O48" s="3"/>
      <c r="P48" s="3"/>
      <c r="Q48" s="3"/>
      <c r="R48" s="3"/>
      <c r="S48" s="3"/>
      <c r="T48" s="3"/>
      <c r="U48" s="106"/>
      <c r="V48" s="106"/>
      <c r="W48" s="106"/>
      <c r="X48" s="106"/>
      <c r="Y48" s="106"/>
      <c r="Z48" s="106"/>
      <c r="AA48" s="106"/>
    </row>
    <row r="49">
      <c r="A49" s="181"/>
      <c r="B49" s="191"/>
      <c r="C49" s="183"/>
      <c r="D49" s="181"/>
      <c r="E49" s="183"/>
      <c r="F49" s="183"/>
      <c r="G49" s="183"/>
      <c r="H49" s="183"/>
      <c r="I49" s="183"/>
      <c r="J49" s="183"/>
      <c r="K49" s="113"/>
      <c r="L49" s="3"/>
      <c r="M49" s="3"/>
      <c r="N49" s="3"/>
      <c r="O49" s="3"/>
      <c r="P49" s="3"/>
      <c r="Q49" s="3"/>
      <c r="R49" s="3"/>
      <c r="S49" s="3"/>
      <c r="T49" s="3"/>
      <c r="U49" s="106"/>
      <c r="V49" s="106"/>
      <c r="W49" s="106"/>
      <c r="X49" s="106"/>
      <c r="Y49" s="106"/>
      <c r="Z49" s="106"/>
      <c r="AA49" s="106"/>
    </row>
    <row r="50">
      <c r="A50" s="181"/>
      <c r="B50" s="186"/>
      <c r="C50" s="181"/>
      <c r="D50" s="181"/>
      <c r="E50" s="183"/>
      <c r="F50" s="183"/>
      <c r="G50" s="183"/>
      <c r="H50" s="183"/>
      <c r="I50" s="183"/>
      <c r="J50" s="183"/>
      <c r="K50" s="113"/>
      <c r="L50" s="3"/>
      <c r="M50" s="3"/>
      <c r="N50" s="3"/>
      <c r="O50" s="3"/>
      <c r="P50" s="3"/>
      <c r="Q50" s="3"/>
      <c r="R50" s="3"/>
      <c r="S50" s="3"/>
      <c r="T50" s="3"/>
      <c r="U50" s="106"/>
      <c r="V50" s="106"/>
      <c r="W50" s="106"/>
      <c r="X50" s="106"/>
      <c r="Y50" s="106"/>
      <c r="Z50" s="106"/>
      <c r="AA50" s="106"/>
    </row>
    <row r="51">
      <c r="A51" s="181"/>
      <c r="B51" s="182"/>
      <c r="C51" s="181"/>
      <c r="D51" s="181"/>
      <c r="E51" s="183"/>
      <c r="F51" s="183"/>
      <c r="G51" s="183"/>
      <c r="H51" s="183"/>
      <c r="I51" s="183"/>
      <c r="J51" s="183"/>
      <c r="K51" s="113"/>
      <c r="L51" s="3"/>
      <c r="M51" s="3"/>
      <c r="N51" s="3"/>
      <c r="O51" s="3"/>
      <c r="P51" s="3"/>
      <c r="Q51" s="3"/>
      <c r="R51" s="3"/>
      <c r="S51" s="3"/>
      <c r="T51" s="3"/>
      <c r="U51" s="106"/>
      <c r="V51" s="106"/>
      <c r="W51" s="106"/>
      <c r="X51" s="106"/>
      <c r="Y51" s="106"/>
      <c r="Z51" s="106"/>
      <c r="AA51" s="106"/>
    </row>
    <row r="52">
      <c r="A52" s="181"/>
      <c r="B52" s="186"/>
      <c r="C52" s="181"/>
      <c r="D52" s="181"/>
      <c r="E52" s="183"/>
      <c r="F52" s="183"/>
      <c r="G52" s="183"/>
      <c r="H52" s="183"/>
      <c r="I52" s="183"/>
      <c r="J52" s="183"/>
      <c r="K52" s="113"/>
      <c r="L52" s="3"/>
      <c r="M52" s="3"/>
      <c r="N52" s="3"/>
      <c r="O52" s="3"/>
      <c r="P52" s="3"/>
      <c r="Q52" s="3"/>
      <c r="R52" s="3"/>
      <c r="S52" s="3"/>
      <c r="T52" s="3"/>
      <c r="U52" s="106"/>
      <c r="V52" s="106"/>
      <c r="W52" s="106"/>
      <c r="X52" s="106"/>
      <c r="Y52" s="106"/>
      <c r="Z52" s="106"/>
      <c r="AA52" s="106"/>
    </row>
    <row r="53">
      <c r="A53" s="181"/>
      <c r="B53" s="182"/>
      <c r="C53" s="181"/>
      <c r="D53" s="181"/>
      <c r="E53" s="183"/>
      <c r="F53" s="183"/>
      <c r="G53" s="183"/>
      <c r="H53" s="183"/>
      <c r="I53" s="183"/>
      <c r="J53" s="183"/>
      <c r="K53" s="113"/>
      <c r="L53" s="3"/>
      <c r="M53" s="3"/>
      <c r="N53" s="3"/>
      <c r="O53" s="3"/>
      <c r="P53" s="3"/>
      <c r="Q53" s="3"/>
      <c r="R53" s="3"/>
      <c r="S53" s="3"/>
      <c r="T53" s="3"/>
      <c r="U53" s="106"/>
      <c r="V53" s="106"/>
      <c r="W53" s="106"/>
      <c r="X53" s="106"/>
      <c r="Y53" s="106"/>
      <c r="Z53" s="106"/>
      <c r="AA53" s="106"/>
    </row>
    <row r="54">
      <c r="A54" s="181"/>
      <c r="B54" s="182"/>
      <c r="C54" s="181"/>
      <c r="D54" s="181"/>
      <c r="E54" s="183"/>
      <c r="F54" s="183"/>
      <c r="G54" s="183"/>
      <c r="H54" s="183"/>
      <c r="I54" s="183"/>
      <c r="J54" s="183"/>
      <c r="K54" s="113"/>
      <c r="L54" s="3"/>
      <c r="M54" s="3"/>
      <c r="N54" s="3"/>
      <c r="O54" s="3"/>
      <c r="P54" s="3"/>
      <c r="Q54" s="3"/>
      <c r="R54" s="3"/>
      <c r="S54" s="3"/>
      <c r="T54" s="3"/>
      <c r="U54" s="106"/>
      <c r="V54" s="106"/>
      <c r="W54" s="106"/>
      <c r="X54" s="106"/>
      <c r="Y54" s="106"/>
      <c r="Z54" s="106"/>
      <c r="AA54" s="106"/>
    </row>
    <row r="55">
      <c r="A55" s="181"/>
      <c r="B55" s="182"/>
      <c r="C55" s="181"/>
      <c r="D55" s="181"/>
      <c r="E55" s="183"/>
      <c r="F55" s="183"/>
      <c r="G55" s="183"/>
      <c r="H55" s="183"/>
      <c r="I55" s="183"/>
      <c r="J55" s="183"/>
      <c r="K55" s="113"/>
      <c r="L55" s="3"/>
      <c r="M55" s="3"/>
      <c r="N55" s="3"/>
      <c r="O55" s="3"/>
      <c r="P55" s="3"/>
      <c r="Q55" s="3"/>
      <c r="R55" s="3"/>
      <c r="S55" s="3"/>
      <c r="T55" s="3"/>
      <c r="U55" s="106"/>
      <c r="V55" s="106"/>
      <c r="W55" s="106"/>
      <c r="X55" s="106"/>
      <c r="Y55" s="106"/>
      <c r="Z55" s="106"/>
      <c r="AA55" s="106"/>
    </row>
    <row r="56">
      <c r="A56" s="181"/>
      <c r="B56" s="182"/>
      <c r="C56" s="181"/>
      <c r="D56" s="181"/>
      <c r="E56" s="183"/>
      <c r="F56" s="183"/>
      <c r="G56" s="183"/>
      <c r="H56" s="183"/>
      <c r="I56" s="183"/>
      <c r="J56" s="183"/>
      <c r="K56" s="113"/>
      <c r="L56" s="3"/>
      <c r="M56" s="3"/>
      <c r="N56" s="3"/>
      <c r="O56" s="3"/>
      <c r="P56" s="3"/>
      <c r="Q56" s="3"/>
      <c r="R56" s="3"/>
      <c r="S56" s="3"/>
      <c r="T56" s="3"/>
      <c r="U56" s="106"/>
      <c r="V56" s="106"/>
      <c r="W56" s="106"/>
      <c r="X56" s="106"/>
      <c r="Y56" s="106"/>
      <c r="Z56" s="106"/>
      <c r="AA56" s="106"/>
    </row>
    <row r="57">
      <c r="A57" s="181"/>
      <c r="B57" s="182"/>
      <c r="C57" s="181"/>
      <c r="D57" s="181"/>
      <c r="E57" s="183"/>
      <c r="F57" s="183"/>
      <c r="G57" s="183"/>
      <c r="H57" s="183"/>
      <c r="I57" s="183"/>
      <c r="J57" s="183"/>
      <c r="K57" s="113"/>
      <c r="L57" s="3"/>
      <c r="M57" s="3"/>
      <c r="N57" s="3"/>
      <c r="O57" s="3"/>
      <c r="P57" s="3"/>
      <c r="Q57" s="3"/>
      <c r="R57" s="3"/>
      <c r="S57" s="3"/>
      <c r="T57" s="3"/>
      <c r="U57" s="106"/>
      <c r="V57" s="106"/>
      <c r="W57" s="106"/>
      <c r="X57" s="106"/>
      <c r="Y57" s="106"/>
      <c r="Z57" s="106"/>
      <c r="AA57" s="106"/>
    </row>
    <row r="58">
      <c r="A58" s="181"/>
      <c r="B58" s="182"/>
      <c r="C58" s="181"/>
      <c r="D58" s="181"/>
      <c r="E58" s="183"/>
      <c r="F58" s="183"/>
      <c r="G58" s="183"/>
      <c r="H58" s="183"/>
      <c r="I58" s="183"/>
      <c r="J58" s="183"/>
      <c r="K58" s="113"/>
      <c r="L58" s="3"/>
      <c r="M58" s="3"/>
      <c r="N58" s="3"/>
      <c r="O58" s="3"/>
      <c r="P58" s="3"/>
      <c r="Q58" s="3"/>
      <c r="R58" s="3"/>
      <c r="S58" s="3"/>
      <c r="T58" s="3"/>
      <c r="U58" s="106"/>
      <c r="V58" s="106"/>
      <c r="W58" s="106"/>
      <c r="X58" s="106"/>
      <c r="Y58" s="106"/>
      <c r="Z58" s="106"/>
      <c r="AA58" s="106"/>
    </row>
    <row r="59">
      <c r="A59" s="181"/>
      <c r="B59" s="182"/>
      <c r="C59" s="181"/>
      <c r="D59" s="181"/>
      <c r="E59" s="183"/>
      <c r="F59" s="183"/>
      <c r="G59" s="183"/>
      <c r="H59" s="183"/>
      <c r="I59" s="183"/>
      <c r="J59" s="183"/>
      <c r="K59" s="113"/>
      <c r="L59" s="3"/>
      <c r="M59" s="3"/>
      <c r="N59" s="3"/>
      <c r="O59" s="3"/>
      <c r="P59" s="3"/>
      <c r="Q59" s="3"/>
      <c r="R59" s="3"/>
      <c r="S59" s="3"/>
      <c r="T59" s="3"/>
      <c r="U59" s="106"/>
      <c r="V59" s="106"/>
      <c r="W59" s="106"/>
      <c r="X59" s="106"/>
      <c r="Y59" s="106"/>
      <c r="Z59" s="106"/>
      <c r="AA59" s="106"/>
    </row>
    <row r="60">
      <c r="A60" s="181"/>
      <c r="B60" s="182"/>
      <c r="C60" s="181"/>
      <c r="D60" s="181"/>
      <c r="E60" s="183"/>
      <c r="F60" s="183"/>
      <c r="G60" s="183"/>
      <c r="H60" s="183"/>
      <c r="I60" s="183"/>
      <c r="J60" s="183"/>
      <c r="K60" s="113"/>
      <c r="L60" s="3"/>
      <c r="M60" s="3"/>
      <c r="N60" s="3"/>
      <c r="O60" s="3"/>
      <c r="P60" s="3"/>
      <c r="Q60" s="3"/>
      <c r="R60" s="3"/>
      <c r="S60" s="3"/>
      <c r="T60" s="3"/>
      <c r="U60" s="106"/>
      <c r="V60" s="106"/>
      <c r="W60" s="106"/>
      <c r="X60" s="106"/>
      <c r="Y60" s="106"/>
      <c r="Z60" s="106"/>
      <c r="AA60" s="106"/>
    </row>
    <row r="61">
      <c r="A61" s="181"/>
      <c r="B61" s="182"/>
      <c r="C61" s="181"/>
      <c r="D61" s="181"/>
      <c r="E61" s="183"/>
      <c r="F61" s="183"/>
      <c r="G61" s="183"/>
      <c r="H61" s="183"/>
      <c r="I61" s="183"/>
      <c r="J61" s="183"/>
      <c r="K61" s="113"/>
      <c r="L61" s="3"/>
      <c r="M61" s="3"/>
      <c r="N61" s="3"/>
      <c r="O61" s="3"/>
      <c r="P61" s="3"/>
      <c r="Q61" s="3"/>
      <c r="R61" s="3"/>
      <c r="S61" s="3"/>
      <c r="T61" s="3"/>
      <c r="U61" s="106"/>
      <c r="V61" s="106"/>
      <c r="W61" s="106"/>
      <c r="X61" s="106"/>
      <c r="Y61" s="106"/>
      <c r="Z61" s="106"/>
      <c r="AA61" s="106"/>
    </row>
    <row r="62">
      <c r="A62" s="181"/>
      <c r="B62" s="182"/>
      <c r="C62" s="181"/>
      <c r="D62" s="181"/>
      <c r="E62" s="183"/>
      <c r="F62" s="183"/>
      <c r="G62" s="183"/>
      <c r="H62" s="183"/>
      <c r="I62" s="183"/>
      <c r="J62" s="183"/>
      <c r="K62" s="113"/>
      <c r="L62" s="3"/>
      <c r="M62" s="3"/>
      <c r="N62" s="3"/>
      <c r="O62" s="3"/>
      <c r="P62" s="3"/>
      <c r="Q62" s="3"/>
      <c r="R62" s="3"/>
      <c r="S62" s="3"/>
      <c r="T62" s="3"/>
      <c r="U62" s="106"/>
      <c r="V62" s="106"/>
      <c r="W62" s="106"/>
      <c r="X62" s="106"/>
      <c r="Y62" s="106"/>
      <c r="Z62" s="106"/>
      <c r="AA62" s="106"/>
    </row>
    <row r="63">
      <c r="A63" s="181"/>
      <c r="B63" s="189"/>
      <c r="C63" s="181"/>
      <c r="D63" s="181"/>
      <c r="E63" s="183"/>
      <c r="F63" s="183"/>
      <c r="G63" s="183"/>
      <c r="H63" s="183"/>
      <c r="I63" s="183"/>
      <c r="J63" s="183"/>
      <c r="K63" s="113"/>
      <c r="L63" s="3"/>
      <c r="M63" s="3"/>
      <c r="N63" s="3"/>
      <c r="O63" s="3"/>
      <c r="P63" s="3"/>
      <c r="Q63" s="3"/>
      <c r="R63" s="3"/>
      <c r="S63" s="3"/>
      <c r="T63" s="3"/>
      <c r="U63" s="106"/>
      <c r="V63" s="106"/>
      <c r="W63" s="106"/>
      <c r="X63" s="106"/>
      <c r="Y63" s="106"/>
      <c r="Z63" s="106"/>
      <c r="AA63" s="106"/>
    </row>
    <row r="64">
      <c r="A64" s="181"/>
      <c r="B64" s="182"/>
      <c r="C64" s="181"/>
      <c r="D64" s="181"/>
      <c r="E64" s="183"/>
      <c r="F64" s="183"/>
      <c r="G64" s="183"/>
      <c r="H64" s="183"/>
      <c r="I64" s="183"/>
      <c r="J64" s="183"/>
      <c r="K64" s="113"/>
      <c r="L64" s="3"/>
      <c r="M64" s="3"/>
      <c r="N64" s="3"/>
      <c r="O64" s="3"/>
      <c r="P64" s="3"/>
      <c r="Q64" s="3"/>
      <c r="R64" s="3"/>
      <c r="S64" s="3"/>
      <c r="T64" s="3"/>
      <c r="U64" s="106"/>
      <c r="V64" s="106"/>
      <c r="W64" s="106"/>
      <c r="X64" s="106"/>
      <c r="Y64" s="106"/>
      <c r="Z64" s="106"/>
      <c r="AA64" s="106"/>
    </row>
    <row r="65">
      <c r="A65" s="181"/>
      <c r="B65" s="182"/>
      <c r="C65" s="192"/>
      <c r="D65" s="192"/>
      <c r="E65" s="183"/>
      <c r="F65" s="183"/>
      <c r="G65" s="183"/>
      <c r="H65" s="183"/>
      <c r="I65" s="183"/>
      <c r="J65" s="183"/>
      <c r="K65" s="113"/>
      <c r="L65" s="3"/>
      <c r="M65" s="3"/>
      <c r="N65" s="3"/>
      <c r="O65" s="3"/>
      <c r="P65" s="3"/>
      <c r="Q65" s="3"/>
      <c r="R65" s="3"/>
      <c r="S65" s="3"/>
      <c r="T65" s="3"/>
      <c r="U65" s="106"/>
      <c r="V65" s="106"/>
      <c r="W65" s="106"/>
      <c r="X65" s="106"/>
      <c r="Y65" s="106"/>
      <c r="Z65" s="106"/>
      <c r="AA65" s="106"/>
    </row>
    <row r="66">
      <c r="A66" s="181"/>
      <c r="B66" s="182"/>
      <c r="C66" s="181"/>
      <c r="D66" s="181"/>
      <c r="E66" s="183"/>
      <c r="F66" s="183"/>
      <c r="G66" s="183"/>
      <c r="H66" s="183"/>
      <c r="I66" s="183"/>
      <c r="J66" s="183"/>
      <c r="K66" s="113"/>
      <c r="L66" s="3"/>
      <c r="M66" s="3"/>
      <c r="N66" s="3"/>
      <c r="O66" s="3"/>
      <c r="P66" s="3"/>
      <c r="Q66" s="3"/>
      <c r="R66" s="3"/>
      <c r="S66" s="3"/>
      <c r="T66" s="3"/>
      <c r="U66" s="106"/>
      <c r="V66" s="106"/>
      <c r="W66" s="106"/>
      <c r="X66" s="106"/>
      <c r="Y66" s="106"/>
      <c r="Z66" s="106"/>
      <c r="AA66" s="106"/>
    </row>
    <row r="67">
      <c r="A67" s="192"/>
      <c r="B67" s="193"/>
      <c r="C67" s="192"/>
      <c r="D67" s="192"/>
      <c r="E67" s="183"/>
      <c r="F67" s="183"/>
      <c r="G67" s="183"/>
      <c r="H67" s="183"/>
      <c r="I67" s="183"/>
      <c r="J67" s="183"/>
      <c r="K67" s="113"/>
      <c r="L67" s="3"/>
      <c r="M67" s="3"/>
      <c r="N67" s="3"/>
      <c r="O67" s="3"/>
      <c r="P67" s="3"/>
      <c r="Q67" s="3"/>
      <c r="R67" s="3"/>
      <c r="S67" s="3"/>
      <c r="T67" s="3"/>
      <c r="U67" s="106"/>
      <c r="V67" s="106"/>
      <c r="W67" s="106"/>
      <c r="X67" s="106"/>
      <c r="Y67" s="106"/>
      <c r="Z67" s="106"/>
      <c r="AA67" s="106"/>
    </row>
    <row r="68">
      <c r="A68" s="192"/>
      <c r="B68" s="193"/>
      <c r="C68" s="192"/>
      <c r="D68" s="192"/>
      <c r="E68" s="183"/>
      <c r="F68" s="183"/>
      <c r="G68" s="183"/>
      <c r="H68" s="183"/>
      <c r="I68" s="183"/>
      <c r="J68" s="183"/>
      <c r="K68" s="113"/>
      <c r="L68" s="3"/>
      <c r="M68" s="3"/>
      <c r="N68" s="3"/>
      <c r="O68" s="3"/>
      <c r="P68" s="3"/>
      <c r="Q68" s="3"/>
      <c r="R68" s="3"/>
      <c r="S68" s="3"/>
      <c r="T68" s="3"/>
      <c r="U68" s="106"/>
      <c r="V68" s="106"/>
      <c r="W68" s="106"/>
      <c r="X68" s="106"/>
      <c r="Y68" s="106"/>
      <c r="Z68" s="106"/>
      <c r="AA68" s="106"/>
    </row>
    <row r="69">
      <c r="A69" s="192"/>
      <c r="B69" s="193"/>
      <c r="C69" s="192"/>
      <c r="D69" s="192"/>
      <c r="E69" s="183"/>
      <c r="F69" s="183"/>
      <c r="G69" s="183"/>
      <c r="H69" s="183"/>
      <c r="I69" s="183"/>
      <c r="J69" s="183"/>
      <c r="K69" s="113"/>
      <c r="L69" s="3"/>
      <c r="M69" s="3"/>
      <c r="N69" s="3"/>
      <c r="O69" s="3"/>
      <c r="P69" s="3"/>
      <c r="Q69" s="3"/>
      <c r="R69" s="3"/>
      <c r="S69" s="3"/>
      <c r="T69" s="3"/>
      <c r="U69" s="106"/>
      <c r="V69" s="106"/>
      <c r="W69" s="106"/>
      <c r="X69" s="106"/>
      <c r="Y69" s="106"/>
      <c r="Z69" s="106"/>
      <c r="AA69" s="106"/>
    </row>
    <row r="70">
      <c r="A70" s="192"/>
      <c r="B70" s="193"/>
      <c r="C70" s="192"/>
      <c r="D70" s="192"/>
      <c r="E70" s="183"/>
      <c r="F70" s="183"/>
      <c r="G70" s="183"/>
      <c r="H70" s="183"/>
      <c r="I70" s="183"/>
      <c r="J70" s="183"/>
      <c r="K70" s="113"/>
      <c r="L70" s="106"/>
      <c r="M70" s="106"/>
      <c r="N70" s="106"/>
      <c r="O70" s="106"/>
      <c r="P70" s="106"/>
      <c r="Q70" s="106"/>
      <c r="R70" s="106"/>
      <c r="S70" s="106"/>
      <c r="T70" s="106"/>
      <c r="U70" s="106"/>
      <c r="V70" s="106"/>
      <c r="W70" s="106"/>
      <c r="X70" s="106"/>
      <c r="Y70" s="106"/>
      <c r="Z70" s="106"/>
      <c r="AA70" s="106"/>
    </row>
    <row r="71">
      <c r="A71" s="192"/>
      <c r="B71" s="193"/>
      <c r="C71" s="192"/>
      <c r="D71" s="192"/>
      <c r="E71" s="183"/>
      <c r="F71" s="183"/>
      <c r="G71" s="183"/>
      <c r="H71" s="183"/>
      <c r="I71" s="183"/>
      <c r="J71" s="183"/>
      <c r="K71" s="113"/>
      <c r="L71" s="106"/>
      <c r="M71" s="106"/>
      <c r="N71" s="106"/>
      <c r="O71" s="106"/>
      <c r="P71" s="106"/>
      <c r="Q71" s="106"/>
      <c r="R71" s="106"/>
      <c r="S71" s="106"/>
      <c r="T71" s="106"/>
      <c r="U71" s="106"/>
      <c r="V71" s="106"/>
      <c r="W71" s="106"/>
      <c r="X71" s="106"/>
      <c r="Y71" s="106"/>
      <c r="Z71" s="106"/>
      <c r="AA71" s="106"/>
    </row>
    <row r="72">
      <c r="A72" s="192"/>
      <c r="B72" s="193"/>
      <c r="C72" s="192"/>
      <c r="D72" s="192"/>
      <c r="E72" s="183"/>
      <c r="F72" s="183"/>
      <c r="G72" s="183"/>
      <c r="H72" s="183"/>
      <c r="I72" s="183"/>
      <c r="J72" s="183"/>
      <c r="K72" s="113"/>
      <c r="L72" s="106"/>
      <c r="M72" s="106"/>
      <c r="N72" s="106"/>
      <c r="O72" s="106"/>
      <c r="P72" s="106"/>
      <c r="Q72" s="106"/>
      <c r="R72" s="106"/>
      <c r="S72" s="106"/>
      <c r="T72" s="106"/>
      <c r="U72" s="106"/>
      <c r="V72" s="106"/>
      <c r="W72" s="106"/>
      <c r="X72" s="106"/>
      <c r="Y72" s="106"/>
      <c r="Z72" s="106"/>
      <c r="AA72" s="106"/>
    </row>
    <row r="73">
      <c r="A73" s="192"/>
      <c r="B73" s="193"/>
      <c r="C73" s="192"/>
      <c r="D73" s="192"/>
      <c r="E73" s="183"/>
      <c r="F73" s="183"/>
      <c r="G73" s="183"/>
      <c r="H73" s="183"/>
      <c r="I73" s="183"/>
      <c r="J73" s="183"/>
      <c r="K73" s="113"/>
      <c r="L73" s="106"/>
      <c r="M73" s="106"/>
      <c r="N73" s="106"/>
      <c r="O73" s="106"/>
      <c r="P73" s="106"/>
      <c r="Q73" s="106"/>
      <c r="R73" s="106"/>
      <c r="S73" s="106"/>
      <c r="T73" s="106"/>
      <c r="U73" s="106"/>
      <c r="V73" s="106"/>
      <c r="W73" s="106"/>
      <c r="X73" s="106"/>
      <c r="Y73" s="106"/>
      <c r="Z73" s="106"/>
      <c r="AA73" s="106"/>
    </row>
    <row r="74">
      <c r="A74" s="192"/>
      <c r="B74" s="193"/>
      <c r="C74" s="192"/>
      <c r="D74" s="192"/>
      <c r="E74" s="183"/>
      <c r="F74" s="183"/>
      <c r="G74" s="183"/>
      <c r="H74" s="183"/>
      <c r="I74" s="183"/>
      <c r="J74" s="183"/>
      <c r="K74" s="113"/>
      <c r="L74" s="106"/>
      <c r="M74" s="106"/>
      <c r="N74" s="106"/>
      <c r="O74" s="106"/>
      <c r="P74" s="106"/>
      <c r="Q74" s="106"/>
      <c r="R74" s="106"/>
      <c r="S74" s="106"/>
      <c r="T74" s="106"/>
      <c r="U74" s="106"/>
      <c r="V74" s="106"/>
      <c r="W74" s="106"/>
      <c r="X74" s="106"/>
      <c r="Y74" s="106"/>
      <c r="Z74" s="106"/>
      <c r="AA74" s="106"/>
    </row>
    <row r="75">
      <c r="A75" s="192"/>
      <c r="B75" s="193"/>
      <c r="C75" s="192"/>
      <c r="D75" s="192"/>
      <c r="E75" s="183"/>
      <c r="F75" s="183"/>
      <c r="G75" s="183"/>
      <c r="H75" s="183"/>
      <c r="I75" s="183"/>
      <c r="J75" s="183"/>
      <c r="K75" s="113"/>
      <c r="L75" s="106"/>
      <c r="M75" s="106"/>
      <c r="N75" s="106"/>
      <c r="O75" s="106"/>
      <c r="P75" s="106"/>
      <c r="Q75" s="106"/>
      <c r="R75" s="106"/>
      <c r="S75" s="106"/>
      <c r="T75" s="106"/>
      <c r="U75" s="106"/>
      <c r="V75" s="106"/>
      <c r="W75" s="106"/>
      <c r="X75" s="106"/>
      <c r="Y75" s="106"/>
      <c r="Z75" s="106"/>
      <c r="AA75" s="106"/>
    </row>
    <row r="76">
      <c r="A76" s="194"/>
      <c r="B76" s="195"/>
      <c r="C76" s="194"/>
      <c r="D76" s="194"/>
      <c r="E76" s="196"/>
      <c r="F76" s="196"/>
      <c r="G76" s="196"/>
      <c r="H76" s="196"/>
      <c r="I76" s="196"/>
      <c r="J76" s="196"/>
      <c r="K76" s="113"/>
      <c r="L76" s="106"/>
      <c r="M76" s="106"/>
      <c r="N76" s="106"/>
      <c r="O76" s="106"/>
      <c r="P76" s="106"/>
      <c r="Q76" s="106"/>
      <c r="R76" s="106"/>
      <c r="S76" s="106"/>
      <c r="T76" s="106"/>
      <c r="U76" s="106"/>
      <c r="V76" s="106"/>
      <c r="W76" s="106"/>
      <c r="X76" s="106"/>
      <c r="Y76" s="106"/>
      <c r="Z76" s="106"/>
      <c r="AA76" s="106"/>
    </row>
    <row r="77">
      <c r="A77" s="106"/>
      <c r="B77" s="197"/>
      <c r="C77" s="106"/>
      <c r="D77" s="106"/>
      <c r="J77" s="106"/>
      <c r="K77" s="106"/>
      <c r="L77" s="106"/>
      <c r="M77" s="106"/>
      <c r="N77" s="106"/>
      <c r="O77" s="106"/>
      <c r="P77" s="106"/>
      <c r="Q77" s="106"/>
      <c r="R77" s="106"/>
      <c r="S77" s="106"/>
      <c r="T77" s="106"/>
      <c r="U77" s="106"/>
      <c r="V77" s="106"/>
      <c r="W77" s="106"/>
      <c r="X77" s="106"/>
      <c r="Y77" s="106"/>
      <c r="Z77" s="106"/>
      <c r="AA77" s="106"/>
    </row>
    <row r="78">
      <c r="A78" s="106"/>
      <c r="B78" s="197"/>
      <c r="C78" s="106"/>
      <c r="D78" s="106"/>
      <c r="J78" s="106"/>
      <c r="K78" s="106"/>
      <c r="L78" s="106"/>
      <c r="M78" s="106"/>
      <c r="N78" s="106"/>
      <c r="O78" s="106"/>
      <c r="P78" s="106"/>
      <c r="Q78" s="106"/>
      <c r="R78" s="106"/>
      <c r="S78" s="106"/>
      <c r="T78" s="106"/>
      <c r="U78" s="106"/>
      <c r="V78" s="106"/>
      <c r="W78" s="106"/>
      <c r="X78" s="106"/>
      <c r="Y78" s="106"/>
      <c r="Z78" s="106"/>
      <c r="AA78" s="106"/>
    </row>
    <row r="79">
      <c r="A79" s="106"/>
      <c r="B79" s="197"/>
      <c r="C79" s="106"/>
      <c r="D79" s="106"/>
      <c r="J79" s="106"/>
      <c r="K79" s="106"/>
      <c r="L79" s="106"/>
      <c r="M79" s="106"/>
      <c r="N79" s="106"/>
      <c r="O79" s="106"/>
      <c r="P79" s="106"/>
      <c r="Q79" s="106"/>
      <c r="R79" s="106"/>
      <c r="S79" s="106"/>
      <c r="T79" s="106"/>
      <c r="U79" s="106"/>
      <c r="V79" s="106"/>
      <c r="W79" s="106"/>
      <c r="X79" s="106"/>
      <c r="Y79" s="106"/>
      <c r="Z79" s="106"/>
      <c r="AA79" s="106"/>
    </row>
    <row r="80">
      <c r="A80" s="106"/>
      <c r="B80" s="197"/>
      <c r="C80" s="106"/>
      <c r="D80" s="106"/>
      <c r="J80" s="106"/>
      <c r="K80" s="106"/>
      <c r="L80" s="106"/>
      <c r="M80" s="106"/>
      <c r="N80" s="106"/>
      <c r="O80" s="106"/>
      <c r="P80" s="106"/>
      <c r="Q80" s="106"/>
      <c r="R80" s="106"/>
      <c r="S80" s="106"/>
      <c r="T80" s="106"/>
      <c r="U80" s="106"/>
      <c r="V80" s="106"/>
      <c r="W80" s="106"/>
      <c r="X80" s="106"/>
      <c r="Y80" s="106"/>
      <c r="Z80" s="106"/>
      <c r="AA80" s="106"/>
    </row>
    <row r="81">
      <c r="A81" s="106"/>
      <c r="B81" s="197"/>
      <c r="C81" s="106"/>
      <c r="D81" s="106"/>
      <c r="J81" s="106"/>
      <c r="K81" s="106"/>
      <c r="L81" s="106"/>
      <c r="M81" s="106"/>
      <c r="N81" s="106"/>
      <c r="O81" s="106"/>
      <c r="P81" s="106"/>
      <c r="Q81" s="106"/>
      <c r="R81" s="106"/>
      <c r="S81" s="106"/>
      <c r="T81" s="106"/>
      <c r="U81" s="106"/>
      <c r="V81" s="106"/>
      <c r="W81" s="106"/>
      <c r="X81" s="106"/>
      <c r="Y81" s="106"/>
      <c r="Z81" s="106"/>
      <c r="AA81" s="106"/>
    </row>
    <row r="82">
      <c r="A82" s="106"/>
      <c r="B82" s="197"/>
      <c r="C82" s="106"/>
      <c r="D82" s="106"/>
      <c r="J82" s="106"/>
      <c r="K82" s="106"/>
      <c r="L82" s="106"/>
      <c r="M82" s="106"/>
      <c r="N82" s="106"/>
      <c r="O82" s="106"/>
      <c r="P82" s="106"/>
      <c r="Q82" s="106"/>
      <c r="R82" s="106"/>
      <c r="S82" s="106"/>
      <c r="T82" s="106"/>
      <c r="U82" s="106"/>
      <c r="V82" s="106"/>
      <c r="W82" s="106"/>
      <c r="X82" s="106"/>
      <c r="Y82" s="106"/>
      <c r="Z82" s="106"/>
      <c r="AA82" s="106"/>
    </row>
    <row r="83">
      <c r="A83" s="106"/>
      <c r="B83" s="197"/>
      <c r="C83" s="106"/>
      <c r="D83" s="106"/>
      <c r="J83" s="106"/>
      <c r="K83" s="106"/>
      <c r="L83" s="106"/>
      <c r="M83" s="106"/>
      <c r="N83" s="106"/>
      <c r="O83" s="106"/>
      <c r="P83" s="106"/>
      <c r="Q83" s="106"/>
      <c r="R83" s="106"/>
      <c r="S83" s="106"/>
      <c r="T83" s="106"/>
      <c r="U83" s="106"/>
      <c r="V83" s="106"/>
      <c r="W83" s="106"/>
      <c r="X83" s="106"/>
      <c r="Y83" s="106"/>
      <c r="Z83" s="106"/>
      <c r="AA83" s="106"/>
    </row>
    <row r="84">
      <c r="A84" s="106"/>
      <c r="B84" s="197"/>
      <c r="C84" s="106"/>
      <c r="D84" s="106"/>
      <c r="J84" s="106"/>
      <c r="K84" s="106"/>
      <c r="L84" s="106"/>
      <c r="M84" s="106"/>
      <c r="N84" s="106"/>
      <c r="O84" s="106"/>
      <c r="P84" s="106"/>
      <c r="Q84" s="106"/>
      <c r="R84" s="106"/>
      <c r="S84" s="106"/>
      <c r="T84" s="106"/>
      <c r="U84" s="106"/>
      <c r="V84" s="106"/>
      <c r="W84" s="106"/>
      <c r="X84" s="106"/>
      <c r="Y84" s="106"/>
      <c r="Z84" s="106"/>
      <c r="AA84" s="106"/>
    </row>
    <row r="85">
      <c r="A85" s="106"/>
      <c r="B85" s="197"/>
      <c r="C85" s="106"/>
      <c r="D85" s="106"/>
      <c r="J85" s="106"/>
      <c r="K85" s="106"/>
      <c r="L85" s="106"/>
      <c r="M85" s="106"/>
      <c r="N85" s="106"/>
      <c r="O85" s="106"/>
      <c r="P85" s="106"/>
      <c r="Q85" s="106"/>
      <c r="R85" s="106"/>
      <c r="S85" s="106"/>
      <c r="T85" s="106"/>
      <c r="U85" s="106"/>
      <c r="V85" s="106"/>
      <c r="W85" s="106"/>
      <c r="X85" s="106"/>
      <c r="Y85" s="106"/>
      <c r="Z85" s="106"/>
      <c r="AA85" s="106"/>
    </row>
    <row r="86">
      <c r="A86" s="106"/>
      <c r="B86" s="197"/>
      <c r="C86" s="106"/>
      <c r="D86" s="106"/>
      <c r="J86" s="106"/>
      <c r="K86" s="106"/>
      <c r="L86" s="106"/>
      <c r="M86" s="106"/>
      <c r="N86" s="106"/>
      <c r="O86" s="106"/>
      <c r="P86" s="106"/>
      <c r="Q86" s="106"/>
      <c r="R86" s="106"/>
      <c r="S86" s="106"/>
      <c r="T86" s="106"/>
      <c r="U86" s="106"/>
      <c r="V86" s="106"/>
      <c r="W86" s="106"/>
      <c r="X86" s="106"/>
      <c r="Y86" s="106"/>
      <c r="Z86" s="106"/>
      <c r="AA86" s="106"/>
    </row>
    <row r="87">
      <c r="A87" s="106"/>
      <c r="B87" s="197"/>
      <c r="C87" s="106"/>
      <c r="D87" s="106"/>
      <c r="J87" s="106"/>
      <c r="K87" s="106"/>
      <c r="L87" s="106"/>
      <c r="M87" s="106"/>
      <c r="N87" s="106"/>
      <c r="O87" s="106"/>
      <c r="P87" s="106"/>
      <c r="Q87" s="106"/>
      <c r="R87" s="106"/>
      <c r="S87" s="106"/>
      <c r="T87" s="106"/>
      <c r="U87" s="106"/>
      <c r="V87" s="106"/>
      <c r="W87" s="106"/>
      <c r="X87" s="106"/>
      <c r="Y87" s="106"/>
      <c r="Z87" s="106"/>
      <c r="AA87" s="106"/>
    </row>
    <row r="88">
      <c r="A88" s="106"/>
      <c r="B88" s="197"/>
      <c r="C88" s="106"/>
      <c r="D88" s="106"/>
      <c r="J88" s="106"/>
      <c r="K88" s="106"/>
      <c r="L88" s="106"/>
      <c r="M88" s="106"/>
      <c r="N88" s="106"/>
      <c r="O88" s="106"/>
      <c r="P88" s="106"/>
      <c r="Q88" s="106"/>
      <c r="R88" s="106"/>
      <c r="S88" s="106"/>
      <c r="T88" s="106"/>
      <c r="U88" s="106"/>
      <c r="V88" s="106"/>
      <c r="W88" s="106"/>
      <c r="X88" s="106"/>
      <c r="Y88" s="106"/>
      <c r="Z88" s="106"/>
      <c r="AA88" s="106"/>
    </row>
    <row r="89">
      <c r="A89" s="106"/>
      <c r="B89" s="197"/>
      <c r="C89" s="106"/>
      <c r="D89" s="106"/>
      <c r="J89" s="106"/>
      <c r="K89" s="106"/>
      <c r="L89" s="106"/>
      <c r="M89" s="106"/>
      <c r="N89" s="106"/>
      <c r="O89" s="106"/>
      <c r="P89" s="106"/>
      <c r="Q89" s="106"/>
      <c r="R89" s="106"/>
      <c r="S89" s="106"/>
      <c r="T89" s="106"/>
      <c r="U89" s="106"/>
      <c r="V89" s="106"/>
      <c r="W89" s="106"/>
      <c r="X89" s="106"/>
      <c r="Y89" s="106"/>
      <c r="Z89" s="106"/>
      <c r="AA89" s="106"/>
    </row>
    <row r="90">
      <c r="A90" s="106"/>
      <c r="B90" s="197"/>
      <c r="C90" s="106"/>
      <c r="D90" s="106"/>
      <c r="J90" s="106"/>
      <c r="K90" s="106"/>
      <c r="L90" s="106"/>
      <c r="M90" s="106"/>
      <c r="N90" s="106"/>
      <c r="O90" s="106"/>
      <c r="P90" s="106"/>
      <c r="Q90" s="106"/>
      <c r="R90" s="106"/>
      <c r="S90" s="106"/>
      <c r="T90" s="106"/>
      <c r="U90" s="106"/>
      <c r="V90" s="106"/>
      <c r="W90" s="106"/>
      <c r="X90" s="106"/>
      <c r="Y90" s="106"/>
      <c r="Z90" s="106"/>
      <c r="AA90" s="106"/>
    </row>
    <row r="91">
      <c r="A91" s="106"/>
      <c r="B91" s="197"/>
      <c r="C91" s="106"/>
      <c r="D91" s="106"/>
      <c r="J91" s="106"/>
      <c r="K91" s="106"/>
      <c r="L91" s="106"/>
      <c r="M91" s="106"/>
      <c r="N91" s="106"/>
      <c r="O91" s="106"/>
      <c r="P91" s="106"/>
      <c r="Q91" s="106"/>
      <c r="R91" s="106"/>
      <c r="S91" s="106"/>
      <c r="T91" s="106"/>
      <c r="U91" s="106"/>
      <c r="V91" s="106"/>
      <c r="W91" s="106"/>
      <c r="X91" s="106"/>
      <c r="Y91" s="106"/>
      <c r="Z91" s="106"/>
      <c r="AA91" s="106"/>
    </row>
    <row r="92">
      <c r="A92" s="106"/>
      <c r="B92" s="197"/>
      <c r="C92" s="106"/>
      <c r="D92" s="106"/>
      <c r="J92" s="106"/>
      <c r="K92" s="106"/>
      <c r="L92" s="106"/>
      <c r="M92" s="106"/>
      <c r="N92" s="106"/>
      <c r="O92" s="106"/>
      <c r="P92" s="106"/>
      <c r="Q92" s="106"/>
      <c r="R92" s="106"/>
      <c r="S92" s="106"/>
      <c r="T92" s="106"/>
      <c r="U92" s="106"/>
      <c r="V92" s="106"/>
      <c r="W92" s="106"/>
      <c r="X92" s="106"/>
      <c r="Y92" s="106"/>
      <c r="Z92" s="106"/>
      <c r="AA92" s="106"/>
    </row>
    <row r="93">
      <c r="A93" s="106"/>
      <c r="B93" s="197"/>
      <c r="C93" s="106"/>
      <c r="D93" s="106"/>
      <c r="J93" s="106"/>
      <c r="K93" s="106"/>
      <c r="L93" s="106"/>
      <c r="M93" s="106"/>
      <c r="N93" s="106"/>
      <c r="O93" s="106"/>
      <c r="P93" s="106"/>
      <c r="Q93" s="106"/>
      <c r="R93" s="106"/>
      <c r="S93" s="106"/>
      <c r="T93" s="106"/>
      <c r="U93" s="106"/>
      <c r="V93" s="106"/>
      <c r="W93" s="106"/>
      <c r="X93" s="106"/>
      <c r="Y93" s="106"/>
      <c r="Z93" s="106"/>
      <c r="AA93" s="106"/>
    </row>
    <row r="94">
      <c r="A94" s="106"/>
      <c r="B94" s="197"/>
      <c r="C94" s="106"/>
      <c r="D94" s="106"/>
      <c r="J94" s="106"/>
      <c r="K94" s="106"/>
      <c r="L94" s="106"/>
      <c r="M94" s="106"/>
      <c r="N94" s="106"/>
      <c r="O94" s="106"/>
      <c r="P94" s="106"/>
      <c r="Q94" s="106"/>
      <c r="R94" s="106"/>
      <c r="S94" s="106"/>
      <c r="T94" s="106"/>
      <c r="U94" s="106"/>
      <c r="V94" s="106"/>
      <c r="W94" s="106"/>
      <c r="X94" s="106"/>
      <c r="Y94" s="106"/>
      <c r="Z94" s="106"/>
      <c r="AA94" s="106"/>
    </row>
    <row r="95">
      <c r="A95" s="106"/>
      <c r="B95" s="197"/>
      <c r="C95" s="106"/>
      <c r="D95" s="106"/>
      <c r="J95" s="106"/>
      <c r="K95" s="106"/>
      <c r="L95" s="106"/>
      <c r="M95" s="106"/>
      <c r="N95" s="106"/>
      <c r="O95" s="106"/>
      <c r="P95" s="106"/>
      <c r="Q95" s="106"/>
      <c r="R95" s="106"/>
      <c r="S95" s="106"/>
      <c r="T95" s="106"/>
      <c r="U95" s="106"/>
      <c r="V95" s="106"/>
      <c r="W95" s="106"/>
      <c r="X95" s="106"/>
      <c r="Y95" s="106"/>
      <c r="Z95" s="106"/>
      <c r="AA95" s="106"/>
    </row>
    <row r="96">
      <c r="A96" s="106"/>
      <c r="B96" s="197"/>
      <c r="C96" s="106"/>
      <c r="D96" s="106"/>
      <c r="J96" s="106"/>
      <c r="K96" s="106"/>
      <c r="L96" s="106"/>
      <c r="M96" s="106"/>
      <c r="N96" s="106"/>
      <c r="O96" s="106"/>
      <c r="P96" s="106"/>
      <c r="Q96" s="106"/>
      <c r="R96" s="106"/>
      <c r="S96" s="106"/>
      <c r="T96" s="106"/>
      <c r="U96" s="106"/>
      <c r="V96" s="106"/>
      <c r="W96" s="106"/>
      <c r="X96" s="106"/>
      <c r="Y96" s="106"/>
      <c r="Z96" s="106"/>
      <c r="AA96" s="106"/>
    </row>
    <row r="97">
      <c r="A97" s="106"/>
      <c r="B97" s="197"/>
      <c r="C97" s="106"/>
      <c r="D97" s="106"/>
      <c r="J97" s="106"/>
      <c r="K97" s="106"/>
      <c r="L97" s="106"/>
      <c r="M97" s="106"/>
      <c r="N97" s="106"/>
      <c r="O97" s="106"/>
      <c r="P97" s="106"/>
      <c r="Q97" s="106"/>
      <c r="R97" s="106"/>
      <c r="S97" s="106"/>
      <c r="T97" s="106"/>
      <c r="U97" s="106"/>
      <c r="V97" s="106"/>
      <c r="W97" s="106"/>
      <c r="X97" s="106"/>
      <c r="Y97" s="106"/>
      <c r="Z97" s="106"/>
      <c r="AA97" s="106"/>
    </row>
    <row r="98">
      <c r="A98" s="106"/>
      <c r="B98" s="197"/>
      <c r="C98" s="106"/>
      <c r="D98" s="106"/>
      <c r="J98" s="106"/>
      <c r="K98" s="106"/>
      <c r="L98" s="106"/>
      <c r="M98" s="106"/>
      <c r="N98" s="106"/>
      <c r="O98" s="106"/>
      <c r="P98" s="106"/>
      <c r="Q98" s="106"/>
      <c r="R98" s="106"/>
      <c r="S98" s="106"/>
      <c r="T98" s="106"/>
      <c r="U98" s="106"/>
      <c r="V98" s="106"/>
      <c r="W98" s="106"/>
      <c r="X98" s="106"/>
      <c r="Y98" s="106"/>
      <c r="Z98" s="106"/>
      <c r="AA98" s="106"/>
    </row>
    <row r="99">
      <c r="A99" s="106"/>
      <c r="B99" s="197"/>
      <c r="C99" s="106"/>
      <c r="D99" s="106"/>
      <c r="J99" s="106"/>
      <c r="K99" s="106"/>
      <c r="L99" s="106"/>
      <c r="M99" s="106"/>
      <c r="N99" s="106"/>
      <c r="O99" s="106"/>
      <c r="P99" s="106"/>
      <c r="Q99" s="106"/>
      <c r="R99" s="106"/>
      <c r="S99" s="106"/>
      <c r="T99" s="106"/>
      <c r="U99" s="106"/>
      <c r="V99" s="106"/>
      <c r="W99" s="106"/>
      <c r="X99" s="106"/>
      <c r="Y99" s="106"/>
      <c r="Z99" s="106"/>
      <c r="AA99" s="106"/>
    </row>
    <row r="100">
      <c r="A100" s="106"/>
      <c r="B100" s="197"/>
      <c r="C100" s="106"/>
      <c r="D100" s="106"/>
      <c r="J100" s="106"/>
      <c r="K100" s="106"/>
      <c r="L100" s="106"/>
      <c r="M100" s="106"/>
      <c r="N100" s="106"/>
      <c r="O100" s="106"/>
      <c r="P100" s="106"/>
      <c r="Q100" s="106"/>
      <c r="R100" s="106"/>
      <c r="S100" s="106"/>
      <c r="T100" s="106"/>
      <c r="U100" s="106"/>
      <c r="V100" s="106"/>
      <c r="W100" s="106"/>
      <c r="X100" s="106"/>
      <c r="Y100" s="106"/>
      <c r="Z100" s="106"/>
      <c r="AA100" s="106"/>
    </row>
    <row r="101">
      <c r="A101" s="106"/>
      <c r="B101" s="197"/>
      <c r="C101" s="106"/>
      <c r="D101" s="106"/>
      <c r="J101" s="106"/>
      <c r="K101" s="106"/>
      <c r="L101" s="106"/>
      <c r="M101" s="106"/>
      <c r="N101" s="106"/>
      <c r="O101" s="106"/>
      <c r="P101" s="106"/>
      <c r="Q101" s="106"/>
      <c r="R101" s="106"/>
      <c r="S101" s="106"/>
      <c r="T101" s="106"/>
      <c r="U101" s="106"/>
      <c r="V101" s="106"/>
      <c r="W101" s="106"/>
      <c r="X101" s="106"/>
      <c r="Y101" s="106"/>
      <c r="Z101" s="106"/>
      <c r="AA101" s="106"/>
    </row>
    <row r="102">
      <c r="A102" s="106"/>
      <c r="B102" s="197"/>
      <c r="C102" s="106"/>
      <c r="D102" s="106"/>
      <c r="J102" s="106"/>
      <c r="K102" s="106"/>
      <c r="L102" s="106"/>
      <c r="M102" s="106"/>
      <c r="N102" s="106"/>
      <c r="O102" s="106"/>
      <c r="P102" s="106"/>
      <c r="Q102" s="106"/>
      <c r="R102" s="106"/>
      <c r="S102" s="106"/>
      <c r="T102" s="106"/>
      <c r="U102" s="106"/>
      <c r="V102" s="106"/>
      <c r="W102" s="106"/>
      <c r="X102" s="106"/>
      <c r="Y102" s="106"/>
      <c r="Z102" s="106"/>
      <c r="AA102" s="106"/>
    </row>
    <row r="103">
      <c r="A103" s="106"/>
      <c r="B103" s="197"/>
      <c r="C103" s="106"/>
      <c r="D103" s="106"/>
      <c r="J103" s="106"/>
      <c r="K103" s="106"/>
      <c r="L103" s="106"/>
      <c r="M103" s="106"/>
      <c r="N103" s="106"/>
      <c r="O103" s="106"/>
      <c r="P103" s="106"/>
      <c r="Q103" s="106"/>
      <c r="R103" s="106"/>
      <c r="S103" s="106"/>
      <c r="T103" s="106"/>
      <c r="U103" s="106"/>
      <c r="V103" s="106"/>
      <c r="W103" s="106"/>
      <c r="X103" s="106"/>
      <c r="Y103" s="106"/>
      <c r="Z103" s="106"/>
      <c r="AA103" s="106"/>
    </row>
    <row r="104">
      <c r="A104" s="106"/>
      <c r="B104" s="197"/>
      <c r="C104" s="106"/>
      <c r="D104" s="106"/>
      <c r="J104" s="106"/>
      <c r="K104" s="106"/>
      <c r="L104" s="106"/>
      <c r="M104" s="106"/>
      <c r="N104" s="106"/>
      <c r="O104" s="106"/>
      <c r="P104" s="106"/>
      <c r="Q104" s="106"/>
      <c r="R104" s="106"/>
      <c r="S104" s="106"/>
      <c r="T104" s="106"/>
      <c r="U104" s="106"/>
      <c r="V104" s="106"/>
      <c r="W104" s="106"/>
      <c r="X104" s="106"/>
      <c r="Y104" s="106"/>
      <c r="Z104" s="106"/>
      <c r="AA104" s="106"/>
    </row>
    <row r="105">
      <c r="A105" s="106"/>
      <c r="B105" s="197"/>
      <c r="C105" s="106"/>
      <c r="D105" s="106"/>
      <c r="J105" s="106"/>
      <c r="K105" s="106"/>
      <c r="L105" s="106"/>
      <c r="M105" s="106"/>
      <c r="N105" s="106"/>
      <c r="O105" s="106"/>
      <c r="P105" s="106"/>
      <c r="Q105" s="106"/>
      <c r="R105" s="106"/>
      <c r="S105" s="106"/>
      <c r="T105" s="106"/>
      <c r="U105" s="106"/>
      <c r="V105" s="106"/>
      <c r="W105" s="106"/>
      <c r="X105" s="106"/>
      <c r="Y105" s="106"/>
      <c r="Z105" s="106"/>
      <c r="AA105" s="106"/>
    </row>
    <row r="106">
      <c r="A106" s="106"/>
      <c r="B106" s="197"/>
      <c r="C106" s="106"/>
      <c r="D106" s="106"/>
      <c r="J106" s="106"/>
      <c r="K106" s="106"/>
      <c r="L106" s="106"/>
      <c r="M106" s="106"/>
      <c r="N106" s="106"/>
      <c r="O106" s="106"/>
      <c r="P106" s="106"/>
      <c r="Q106" s="106"/>
      <c r="R106" s="106"/>
      <c r="S106" s="106"/>
      <c r="T106" s="106"/>
      <c r="U106" s="106"/>
      <c r="V106" s="106"/>
      <c r="W106" s="106"/>
      <c r="X106" s="106"/>
      <c r="Y106" s="106"/>
      <c r="Z106" s="106"/>
      <c r="AA106" s="106"/>
    </row>
    <row r="107">
      <c r="A107" s="106"/>
      <c r="B107" s="197"/>
      <c r="C107" s="106"/>
      <c r="D107" s="106"/>
      <c r="J107" s="106"/>
      <c r="K107" s="106"/>
      <c r="L107" s="106"/>
      <c r="M107" s="106"/>
      <c r="N107" s="106"/>
      <c r="O107" s="106"/>
      <c r="P107" s="106"/>
      <c r="Q107" s="106"/>
      <c r="R107" s="106"/>
      <c r="S107" s="106"/>
      <c r="T107" s="106"/>
      <c r="U107" s="106"/>
      <c r="V107" s="106"/>
      <c r="W107" s="106"/>
      <c r="X107" s="106"/>
      <c r="Y107" s="106"/>
      <c r="Z107" s="106"/>
      <c r="AA107" s="106"/>
    </row>
    <row r="108">
      <c r="A108" s="106"/>
      <c r="B108" s="197"/>
      <c r="C108" s="106"/>
      <c r="D108" s="106"/>
      <c r="J108" s="106"/>
      <c r="K108" s="106"/>
      <c r="L108" s="106"/>
      <c r="M108" s="106"/>
      <c r="N108" s="106"/>
      <c r="O108" s="106"/>
      <c r="P108" s="106"/>
      <c r="Q108" s="106"/>
      <c r="R108" s="106"/>
      <c r="S108" s="106"/>
      <c r="T108" s="106"/>
      <c r="U108" s="106"/>
      <c r="V108" s="106"/>
      <c r="W108" s="106"/>
      <c r="X108" s="106"/>
      <c r="Y108" s="106"/>
      <c r="Z108" s="106"/>
      <c r="AA108" s="106"/>
    </row>
    <row r="109">
      <c r="A109" s="106"/>
      <c r="B109" s="197"/>
      <c r="C109" s="106"/>
      <c r="D109" s="106"/>
      <c r="J109" s="106"/>
      <c r="K109" s="106"/>
      <c r="L109" s="106"/>
      <c r="M109" s="106"/>
      <c r="N109" s="106"/>
      <c r="O109" s="106"/>
      <c r="P109" s="106"/>
      <c r="Q109" s="106"/>
      <c r="R109" s="106"/>
      <c r="S109" s="106"/>
      <c r="T109" s="106"/>
      <c r="U109" s="106"/>
      <c r="V109" s="106"/>
      <c r="W109" s="106"/>
      <c r="X109" s="106"/>
      <c r="Y109" s="106"/>
      <c r="Z109" s="106"/>
      <c r="AA109" s="106"/>
    </row>
    <row r="110">
      <c r="A110" s="106"/>
      <c r="B110" s="197"/>
      <c r="C110" s="106"/>
      <c r="D110" s="106"/>
      <c r="J110" s="106"/>
      <c r="K110" s="106"/>
      <c r="L110" s="106"/>
      <c r="M110" s="106"/>
      <c r="N110" s="106"/>
      <c r="O110" s="106"/>
      <c r="P110" s="106"/>
      <c r="Q110" s="106"/>
      <c r="R110" s="106"/>
      <c r="S110" s="106"/>
      <c r="T110" s="106"/>
      <c r="U110" s="106"/>
      <c r="V110" s="106"/>
      <c r="W110" s="106"/>
      <c r="X110" s="106"/>
      <c r="Y110" s="106"/>
      <c r="Z110" s="106"/>
      <c r="AA110" s="106"/>
    </row>
    <row r="111">
      <c r="A111" s="106"/>
      <c r="B111" s="197"/>
      <c r="C111" s="106"/>
      <c r="D111" s="106"/>
      <c r="J111" s="106"/>
      <c r="K111" s="106"/>
      <c r="L111" s="106"/>
      <c r="M111" s="106"/>
      <c r="N111" s="106"/>
      <c r="O111" s="106"/>
      <c r="P111" s="106"/>
      <c r="Q111" s="106"/>
      <c r="R111" s="106"/>
      <c r="S111" s="106"/>
      <c r="T111" s="106"/>
      <c r="U111" s="106"/>
      <c r="V111" s="106"/>
      <c r="W111" s="106"/>
      <c r="X111" s="106"/>
      <c r="Y111" s="106"/>
      <c r="Z111" s="106"/>
      <c r="AA111" s="106"/>
    </row>
    <row r="112">
      <c r="A112" s="106"/>
      <c r="B112" s="197"/>
      <c r="C112" s="106"/>
      <c r="D112" s="106"/>
      <c r="J112" s="106"/>
      <c r="K112" s="106"/>
      <c r="L112" s="106"/>
      <c r="M112" s="106"/>
      <c r="N112" s="106"/>
      <c r="O112" s="106"/>
      <c r="P112" s="106"/>
      <c r="Q112" s="106"/>
      <c r="R112" s="106"/>
      <c r="S112" s="106"/>
      <c r="T112" s="106"/>
      <c r="U112" s="106"/>
      <c r="V112" s="106"/>
      <c r="W112" s="106"/>
      <c r="X112" s="106"/>
      <c r="Y112" s="106"/>
      <c r="Z112" s="106"/>
      <c r="AA112" s="106"/>
    </row>
    <row r="113">
      <c r="A113" s="106"/>
      <c r="B113" s="197"/>
      <c r="C113" s="106"/>
      <c r="D113" s="106"/>
      <c r="J113" s="106"/>
      <c r="K113" s="106"/>
      <c r="L113" s="106"/>
      <c r="M113" s="106"/>
      <c r="N113" s="106"/>
      <c r="O113" s="106"/>
      <c r="P113" s="106"/>
      <c r="Q113" s="106"/>
      <c r="R113" s="106"/>
      <c r="S113" s="106"/>
      <c r="T113" s="106"/>
      <c r="U113" s="106"/>
      <c r="V113" s="106"/>
      <c r="W113" s="106"/>
      <c r="X113" s="106"/>
      <c r="Y113" s="106"/>
      <c r="Z113" s="106"/>
      <c r="AA113" s="106"/>
    </row>
    <row r="114">
      <c r="A114" s="106"/>
      <c r="B114" s="197"/>
      <c r="C114" s="106"/>
      <c r="D114" s="106"/>
      <c r="J114" s="106"/>
      <c r="K114" s="106"/>
      <c r="L114" s="106"/>
      <c r="M114" s="106"/>
      <c r="N114" s="106"/>
      <c r="O114" s="106"/>
      <c r="P114" s="106"/>
      <c r="Q114" s="106"/>
      <c r="R114" s="106"/>
      <c r="S114" s="106"/>
      <c r="T114" s="106"/>
      <c r="U114" s="106"/>
      <c r="V114" s="106"/>
      <c r="W114" s="106"/>
      <c r="X114" s="106"/>
      <c r="Y114" s="106"/>
      <c r="Z114" s="106"/>
      <c r="AA114" s="106"/>
    </row>
    <row r="115">
      <c r="A115" s="106"/>
      <c r="B115" s="197"/>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row>
    <row r="116">
      <c r="A116" s="106"/>
      <c r="B116" s="197"/>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row>
    <row r="117">
      <c r="A117" s="106"/>
      <c r="B117" s="197"/>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row>
    <row r="118">
      <c r="A118" s="106"/>
      <c r="B118" s="197"/>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row>
    <row r="119">
      <c r="A119" s="106"/>
      <c r="B119" s="197"/>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row>
    <row r="120">
      <c r="A120" s="106"/>
      <c r="B120" s="197"/>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row>
    <row r="121">
      <c r="A121" s="106"/>
      <c r="B121" s="197"/>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row>
    <row r="122">
      <c r="A122" s="106"/>
      <c r="B122" s="197"/>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row>
    <row r="123">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row>
    <row r="124">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row>
    <row r="12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row>
    <row r="126">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row>
    <row r="127">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row>
    <row r="128">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row>
    <row r="129">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row>
    <row r="130">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row>
    <row r="13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row>
    <row r="132">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row>
    <row r="133">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row>
    <row r="134">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row>
    <row r="135">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row>
    <row r="136">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row>
    <row r="137">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row>
    <row r="138">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row>
    <row r="139">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row>
    <row r="140">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row>
    <row r="14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row>
    <row r="142">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row>
    <row r="143">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row>
    <row r="144">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row>
    <row r="145">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row>
    <row r="146">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row>
    <row r="147">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row>
    <row r="148">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row>
    <row r="149">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row>
    <row r="150">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row>
    <row r="15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row>
    <row r="152">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row>
    <row r="153">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row>
    <row r="154">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row>
    <row r="15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row>
    <row r="156">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row>
    <row r="157">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row>
    <row r="158">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row>
    <row r="159">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row>
    <row r="160">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row>
    <row r="16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row>
    <row r="162">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row>
    <row r="163">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row>
    <row r="164">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row>
    <row r="16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row>
    <row r="166">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row>
    <row r="167">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row>
    <row r="168">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row>
    <row r="169">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row>
    <row r="170">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row>
    <row r="17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row>
    <row r="172">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row>
    <row r="173">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row>
    <row r="174">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row>
    <row r="175">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row>
    <row r="176">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row>
    <row r="179">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row>
    <row r="180">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row>
    <row r="18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row>
    <row r="182">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row>
    <row r="183">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row>
    <row r="184">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row>
    <row r="18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row>
    <row r="186">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row>
    <row r="187">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row>
    <row r="188">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row>
    <row r="189">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row>
    <row r="192">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row>
    <row r="193">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row>
    <row r="194">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row>
    <row r="19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row>
    <row r="196">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row>
    <row r="197">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row>
    <row r="198">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row>
    <row r="199">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row>
    <row r="200">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row>
    <row r="20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row>
    <row r="202">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row>
    <row r="204">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row>
    <row r="20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row>
    <row r="206">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row>
    <row r="207">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row>
    <row r="208">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row>
    <row r="209">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row>
    <row r="210">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row>
    <row r="21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row>
    <row r="212">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row>
    <row r="213">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row>
    <row r="214">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row>
    <row r="2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row>
    <row r="216">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row>
    <row r="217">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row>
    <row r="218">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row>
    <row r="219">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row>
    <row r="220">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row>
    <row r="22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row>
    <row r="222">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row>
    <row r="223">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row>
    <row r="224">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row>
    <row r="22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row>
    <row r="226">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row>
    <row r="227">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row>
    <row r="228">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row>
    <row r="229">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row>
    <row r="230">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row>
    <row r="23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row>
    <row r="232">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row>
    <row r="233">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row>
    <row r="234">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row>
    <row r="23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row>
    <row r="236">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row>
    <row r="237">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row>
    <row r="238">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row>
    <row r="239">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row>
    <row r="240">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row>
    <row r="24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row>
    <row r="242">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row>
    <row r="243">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row>
    <row r="244">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row>
    <row r="24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row>
    <row r="246">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row>
    <row r="247">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row>
    <row r="248">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row>
    <row r="249">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row>
    <row r="250">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row>
    <row r="25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row>
    <row r="252">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row>
    <row r="253">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row>
    <row r="254">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row>
    <row r="255">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row>
    <row r="256">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row>
    <row r="257">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row>
    <row r="258">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row>
    <row r="259">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row>
    <row r="260">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row>
    <row r="26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row>
    <row r="262">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row>
    <row r="263">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row>
    <row r="264">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row>
    <row r="265">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row>
    <row r="266">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row>
    <row r="267">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row>
    <row r="268">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row>
    <row r="269">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row>
    <row r="270">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row>
    <row r="27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row>
    <row r="272">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row>
    <row r="273">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row>
    <row r="274">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row>
    <row r="27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row>
    <row r="276">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row>
    <row r="277">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row>
    <row r="278">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row>
    <row r="279">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row>
    <row r="280">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row>
    <row r="28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row>
    <row r="282">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row>
    <row r="283">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row>
    <row r="284">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row>
    <row r="285">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row>
    <row r="286">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row>
    <row r="287">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row>
    <row r="288">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row>
    <row r="289">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row>
    <row r="290">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row>
    <row r="29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row>
    <row r="292">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row>
    <row r="293">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row>
    <row r="294">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row>
    <row r="295">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row>
    <row r="296">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row>
    <row r="297">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row>
    <row r="298">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row>
    <row r="299">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row>
    <row r="300">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row>
    <row r="30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row>
    <row r="302">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row>
    <row r="303">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row>
    <row r="304">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row>
    <row r="305">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row>
    <row r="306">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row>
    <row r="307">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row>
    <row r="308">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row>
    <row r="309">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row>
    <row r="310">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row>
    <row r="31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row>
    <row r="312">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row>
    <row r="313">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row>
    <row r="314">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row>
    <row r="315">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row>
    <row r="316">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row>
    <row r="317">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row>
    <row r="318">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row>
    <row r="319">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row>
    <row r="320">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row>
    <row r="32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row>
    <row r="322">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row>
    <row r="323">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row>
    <row r="324">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row>
    <row r="325">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row>
    <row r="326">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row>
    <row r="327">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row>
    <row r="328">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row>
    <row r="329">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row>
    <row r="330">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row>
    <row r="33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row>
    <row r="332">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row>
    <row r="333">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row>
    <row r="334">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row>
    <row r="335">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row>
    <row r="336">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row>
    <row r="337">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row>
    <row r="338">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row>
    <row r="339">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row>
    <row r="340">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row>
    <row r="34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row>
    <row r="342">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row>
    <row r="343">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row>
    <row r="344">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row>
    <row r="345">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row>
    <row r="346">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row>
    <row r="347">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row>
    <row r="348">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row>
    <row r="349">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row>
    <row r="350">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row>
    <row r="35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row>
    <row r="352">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row>
    <row r="353">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row>
    <row r="354">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row>
    <row r="355">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row>
    <row r="356">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row>
    <row r="357">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row>
    <row r="358">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row>
    <row r="359">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row>
    <row r="360">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row>
    <row r="36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row>
    <row r="362">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row>
    <row r="363">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row>
    <row r="364">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row>
    <row r="365">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row>
    <row r="366">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row>
    <row r="367">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row>
    <row r="368">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row>
    <row r="369">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row>
    <row r="370">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row>
    <row r="37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row>
    <row r="372">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row>
    <row r="373">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row>
    <row r="374">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row>
    <row r="375">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row>
    <row r="376">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row>
    <row r="377">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row>
    <row r="378">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row>
    <row r="379">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row>
    <row r="380">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row>
    <row r="38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row>
    <row r="382">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row>
    <row r="383">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row>
    <row r="384">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row>
    <row r="385">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row>
    <row r="386">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row>
    <row r="387">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row>
    <row r="388">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row>
    <row r="389">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row>
    <row r="390">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row>
    <row r="39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row>
    <row r="392">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row>
    <row r="393">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row>
    <row r="394">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row>
    <row r="395">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row>
    <row r="396">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row>
    <row r="397">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row>
    <row r="398">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row>
    <row r="399">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row>
    <row r="400">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row>
    <row r="40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row>
    <row r="402">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row>
    <row r="403">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row>
    <row r="404">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row>
    <row r="405">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row>
    <row r="406">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row>
    <row r="407">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row>
    <row r="408">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row>
    <row r="409">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row>
    <row r="410">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row>
    <row r="41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row>
    <row r="412">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row>
    <row r="413">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row>
    <row r="414">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row>
    <row r="415">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row>
    <row r="416">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row>
    <row r="417">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row>
    <row r="418">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row>
    <row r="419">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row>
    <row r="420">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row>
    <row r="42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row>
    <row r="422">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row>
    <row r="423">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row>
    <row r="424">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row>
    <row r="425">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row>
    <row r="426">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row>
    <row r="427">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row>
    <row r="428">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row>
    <row r="429">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row>
    <row r="430">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row>
    <row r="43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row>
    <row r="432">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row>
    <row r="433">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row>
    <row r="434">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row>
    <row r="435">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row>
    <row r="436">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row>
    <row r="437">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row>
    <row r="438">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row>
    <row r="439">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row>
    <row r="440">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row>
    <row r="44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row>
    <row r="442">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row>
    <row r="443">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row>
    <row r="444">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row>
    <row r="445">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row>
    <row r="446">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row>
    <row r="447">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row>
    <row r="448">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row>
    <row r="449">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row>
    <row r="450">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row>
    <row r="45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row>
    <row r="452">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row>
    <row r="453">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row>
    <row r="454">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row>
    <row r="455">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row>
    <row r="456">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row>
    <row r="457">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row>
    <row r="458">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row>
    <row r="459">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row>
    <row r="460">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row>
    <row r="46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row>
    <row r="462">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row>
    <row r="463">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row>
    <row r="464">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row>
    <row r="465">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row>
    <row r="466">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row>
    <row r="467">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row>
    <row r="468">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row>
    <row r="469">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row>
    <row r="470">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row>
    <row r="47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row>
    <row r="472">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row>
    <row r="473">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row>
    <row r="474">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row>
    <row r="475">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row>
    <row r="476">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row>
    <row r="477">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row>
    <row r="478">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row>
    <row r="479">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row>
    <row r="480">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row>
    <row r="48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row>
    <row r="482">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row>
    <row r="483">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row>
    <row r="484">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row>
    <row r="485">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row>
    <row r="486">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row>
    <row r="487">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row>
    <row r="488">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row>
    <row r="489">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row>
    <row r="490">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row>
    <row r="49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row>
    <row r="492">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row>
    <row r="493">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row>
    <row r="494">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row>
    <row r="495">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row>
    <row r="496">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row>
    <row r="497">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row>
    <row r="498">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row>
    <row r="499">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row>
    <row r="500">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row>
    <row r="50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row>
    <row r="502">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row>
    <row r="503">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row>
    <row r="504">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row>
    <row r="505">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row>
    <row r="506">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row>
    <row r="507">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row>
    <row r="508">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row>
    <row r="509">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row>
    <row r="510">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row>
    <row r="51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row>
    <row r="512">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row>
    <row r="513">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row>
    <row r="514">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row>
    <row r="515">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row>
    <row r="516">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row>
    <row r="517">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row>
    <row r="518">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row>
    <row r="519">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row>
    <row r="520">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row>
    <row r="52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row>
    <row r="522">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row>
    <row r="523">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row>
    <row r="524">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row>
    <row r="525">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row>
    <row r="526">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row>
    <row r="527">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row>
    <row r="528">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row>
    <row r="529">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row>
    <row r="530">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row>
    <row r="53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row>
    <row r="532">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row>
    <row r="533">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row>
    <row r="534">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row>
    <row r="535">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row>
    <row r="536">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row>
    <row r="537">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row>
    <row r="538">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row>
    <row r="539">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row>
    <row r="540">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row>
    <row r="54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row>
    <row r="542">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row>
    <row r="543">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row>
    <row r="544">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row>
    <row r="545">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row>
    <row r="546">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row>
    <row r="547">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row>
    <row r="548">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row>
    <row r="549">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row>
    <row r="550">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row>
    <row r="55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row>
    <row r="552">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row>
    <row r="553">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row>
    <row r="554">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row>
    <row r="555">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row>
    <row r="556">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row>
    <row r="557">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row>
    <row r="558">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row>
    <row r="559">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row>
    <row r="560">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row>
    <row r="56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row>
    <row r="562">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row>
    <row r="563">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row>
    <row r="564">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row>
    <row r="565">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row>
    <row r="566">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row>
    <row r="567">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row>
    <row r="568">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row>
    <row r="569">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row>
    <row r="570">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row>
    <row r="57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row>
    <row r="572">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row>
    <row r="573">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row>
    <row r="574">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row>
    <row r="575">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row>
    <row r="576">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row>
    <row r="577">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row>
    <row r="578">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row>
    <row r="579">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row>
    <row r="580">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row>
    <row r="58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row>
    <row r="582">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row>
    <row r="583">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row>
    <row r="584">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row>
    <row r="585">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row>
    <row r="586">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row>
    <row r="587">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row>
    <row r="588">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row>
    <row r="589">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row>
    <row r="590">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row>
    <row r="59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row>
    <row r="592">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row>
    <row r="593">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row>
    <row r="594">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row>
    <row r="595">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row>
    <row r="596">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row>
    <row r="597">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row>
    <row r="598">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row>
    <row r="599">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row>
    <row r="600">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row>
    <row r="60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row>
    <row r="602">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row>
    <row r="603">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row>
    <row r="604">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row>
    <row r="605">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row>
    <row r="606">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row>
    <row r="607">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row>
    <row r="608">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row>
    <row r="609">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row>
    <row r="610">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row>
    <row r="61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row>
    <row r="612">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row>
    <row r="613">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row>
    <row r="614">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row>
    <row r="615">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row>
    <row r="616">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row>
    <row r="617">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row>
    <row r="618">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row>
    <row r="619">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row>
    <row r="620">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row>
    <row r="62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row>
    <row r="622">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row>
    <row r="623">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row>
    <row r="624">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row>
    <row r="625">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row>
    <row r="626">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row>
    <row r="627">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row>
    <row r="628">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row>
    <row r="629">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row>
    <row r="630">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row>
    <row r="63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row>
    <row r="632">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row>
    <row r="633">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row>
    <row r="634">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row>
    <row r="635">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row>
    <row r="636">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row>
    <row r="637">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row>
    <row r="638">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row>
    <row r="639">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row>
    <row r="640">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row>
    <row r="64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row>
    <row r="642">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row>
    <row r="643">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row>
    <row r="644">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row>
    <row r="645">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row>
    <row r="646">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row>
    <row r="647">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row>
    <row r="648">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row>
    <row r="649">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row>
    <row r="650">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row>
    <row r="65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row>
    <row r="652">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row>
    <row r="653">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row>
    <row r="654">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row>
    <row r="655">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row>
    <row r="656">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row>
    <row r="657">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row>
    <row r="658">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row>
    <row r="659">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row>
    <row r="660">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row>
    <row r="66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row>
    <row r="662">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row>
    <row r="663">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row>
    <row r="664">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row>
    <row r="665">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row>
    <row r="666">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row>
    <row r="667">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row>
    <row r="668">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row>
    <row r="669">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row>
    <row r="670">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row>
    <row r="67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row>
    <row r="672">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row>
    <row r="673">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row>
    <row r="674">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row>
    <row r="675">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row>
    <row r="676">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row>
    <row r="677">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row>
    <row r="678">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row>
    <row r="679">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row>
    <row r="680">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row>
    <row r="68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row>
    <row r="682">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row>
    <row r="683">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row>
    <row r="684">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row>
    <row r="685">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row>
    <row r="686">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row>
    <row r="687">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row>
    <row r="688">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row>
    <row r="689">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row>
    <row r="690">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row>
    <row r="69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row>
    <row r="692">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row>
    <row r="693">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row>
    <row r="694">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row>
    <row r="695">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row>
    <row r="696">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row>
    <row r="697">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row>
    <row r="698">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row>
    <row r="699">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row>
    <row r="700">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row>
    <row r="70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row>
    <row r="702">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row>
    <row r="703">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row>
    <row r="704">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row>
    <row r="705">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row>
    <row r="706">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row>
    <row r="707">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row>
    <row r="708">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row>
    <row r="709">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row>
    <row r="710">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row>
    <row r="71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row>
    <row r="712">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row>
    <row r="713">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row>
    <row r="714">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row>
    <row r="715">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row>
    <row r="716">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row>
    <row r="717">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row>
    <row r="718">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row>
    <row r="719">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row>
    <row r="720">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row>
    <row r="72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row>
    <row r="722">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row>
    <row r="723">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row>
    <row r="724">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row>
    <row r="725">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row>
    <row r="726">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row>
    <row r="727">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c r="AA727" s="106"/>
    </row>
    <row r="728">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c r="AA728" s="106"/>
    </row>
    <row r="729">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c r="AA729" s="106"/>
    </row>
    <row r="730">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row>
    <row r="73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row>
    <row r="732">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row>
    <row r="733">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row>
    <row r="734">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row>
    <row r="735">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row>
    <row r="736">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row>
    <row r="737">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row>
    <row r="738">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row>
    <row r="739">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row>
    <row r="740">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row>
    <row r="74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row>
    <row r="742">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row>
    <row r="743">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row>
    <row r="744">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row>
    <row r="745">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row>
    <row r="746">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row>
    <row r="747">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row>
    <row r="748">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row>
    <row r="749">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row>
    <row r="750">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row>
    <row r="75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row>
    <row r="752">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row>
    <row r="753">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row>
    <row r="754">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row>
    <row r="755">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row>
    <row r="756">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row>
    <row r="757">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row>
    <row r="758">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row>
    <row r="759">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row>
    <row r="760">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c r="AA760" s="106"/>
    </row>
    <row r="76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c r="AA761" s="106"/>
    </row>
    <row r="762">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row>
    <row r="763">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row>
    <row r="764">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row>
    <row r="765">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row>
    <row r="766">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row>
    <row r="767">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row>
    <row r="768">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row>
    <row r="769">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row>
    <row r="770">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row>
    <row r="77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row>
    <row r="772">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row>
    <row r="773">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row>
    <row r="774">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row>
    <row r="775">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row>
    <row r="776">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row>
    <row r="777">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row>
    <row r="778">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row>
    <row r="779">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row>
    <row r="780">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row>
    <row r="78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row>
    <row r="782">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row>
    <row r="783">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row>
    <row r="784">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row>
    <row r="785">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row>
    <row r="786">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row>
    <row r="787">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row>
    <row r="788">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row>
    <row r="789">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row>
    <row r="790">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row>
    <row r="79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row>
    <row r="792">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row>
    <row r="793">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row>
    <row r="794">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c r="AA794" s="106"/>
    </row>
    <row r="795">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c r="AA795" s="106"/>
    </row>
    <row r="796">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row>
    <row r="797">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row>
    <row r="798">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row>
    <row r="799">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row>
    <row r="800">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row>
    <row r="80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row>
    <row r="802">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row>
    <row r="803">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row>
    <row r="804">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row>
    <row r="805">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row>
    <row r="806">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row>
    <row r="807">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row>
    <row r="808">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row>
    <row r="809">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row>
    <row r="810">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row>
    <row r="81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row>
    <row r="812">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row>
    <row r="813">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row>
    <row r="814">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row>
    <row r="815">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row>
    <row r="816">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row>
    <row r="817">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row>
    <row r="818">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row>
    <row r="819">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row>
    <row r="820">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row>
    <row r="82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row>
    <row r="822">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row>
    <row r="823">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row>
    <row r="824">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row>
    <row r="825">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row>
    <row r="826">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c r="AA826" s="106"/>
    </row>
    <row r="827">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c r="AA827" s="106"/>
    </row>
    <row r="828">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c r="AA828" s="106"/>
    </row>
    <row r="829">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row>
    <row r="830">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row>
    <row r="83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row>
    <row r="832">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row>
    <row r="833">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row>
    <row r="834">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row>
    <row r="835">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row>
    <row r="836">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row>
    <row r="837">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row>
    <row r="838">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row>
    <row r="839">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row>
    <row r="840">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row>
    <row r="84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row>
    <row r="842">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row>
    <row r="843">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row>
    <row r="844">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row>
    <row r="845">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row>
    <row r="846">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row>
    <row r="847">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row>
    <row r="848">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row>
    <row r="849">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row>
    <row r="850">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row>
    <row r="85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row>
    <row r="852">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row>
    <row r="853">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row>
    <row r="854">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row>
    <row r="855">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row>
    <row r="856">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row>
    <row r="857">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row>
    <row r="858">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row>
    <row r="859">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c r="AA859" s="106"/>
    </row>
    <row r="860">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c r="AA860" s="106"/>
    </row>
    <row r="86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c r="AA861" s="106"/>
    </row>
    <row r="862">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row>
    <row r="863">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row>
    <row r="864">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row>
    <row r="865">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row>
    <row r="866">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row>
    <row r="867">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row>
    <row r="868">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row>
    <row r="869">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row>
    <row r="870">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row>
    <row r="87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row>
    <row r="872">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row>
    <row r="873">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row>
    <row r="874">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row>
    <row r="875">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row>
    <row r="876">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row>
    <row r="877">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row>
    <row r="878">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row>
    <row r="879">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row>
    <row r="880">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row>
    <row r="88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row>
    <row r="882">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row>
    <row r="883">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row>
    <row r="884">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row>
    <row r="885">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row>
    <row r="886">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row>
    <row r="887">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row>
    <row r="888">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row>
    <row r="889">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row>
    <row r="890">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row>
    <row r="89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row>
    <row r="892">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row>
    <row r="893">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c r="AA893" s="106"/>
    </row>
    <row r="894">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c r="AA894" s="106"/>
    </row>
    <row r="895">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row>
    <row r="896">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row>
    <row r="897">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row>
    <row r="898">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row>
    <row r="899">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row>
    <row r="900">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row>
    <row r="90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row>
    <row r="902">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row>
    <row r="903">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row>
    <row r="904">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row>
    <row r="905">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row>
    <row r="906">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row>
    <row r="907">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row>
    <row r="908">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row>
    <row r="909">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row>
    <row r="910">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row>
    <row r="91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row>
    <row r="912">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row>
    <row r="913">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row>
    <row r="914">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row>
    <row r="915">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row>
    <row r="916">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row>
    <row r="917">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row>
    <row r="918">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row>
    <row r="919">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row>
    <row r="920">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row>
    <row r="92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row>
    <row r="922">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row>
    <row r="923">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row>
    <row r="924">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row>
    <row r="925">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c r="AA925" s="106"/>
    </row>
    <row r="926">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c r="AA926" s="106"/>
    </row>
    <row r="927">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c r="AA927" s="106"/>
    </row>
    <row r="928">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row>
    <row r="929">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row>
    <row r="930">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row>
    <row r="93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row>
    <row r="932">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row>
    <row r="933">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row>
    <row r="934">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row>
    <row r="935">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row>
    <row r="936">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row>
    <row r="937">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row>
    <row r="938">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row>
    <row r="939">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row>
    <row r="940">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row>
    <row r="94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row>
    <row r="942">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row>
    <row r="943">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row>
    <row r="944">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row>
    <row r="945">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row>
    <row r="946">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row>
    <row r="947">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row>
    <row r="948">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row>
    <row r="949">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row>
    <row r="950">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row>
    <row r="95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row>
    <row r="952">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row>
    <row r="953">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row>
    <row r="954">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row>
    <row r="955">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row>
    <row r="956">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row>
    <row r="957">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row>
    <row r="958">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c r="AA958" s="106"/>
    </row>
    <row r="959">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c r="AA959" s="106"/>
    </row>
    <row r="960">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c r="AA960" s="106"/>
    </row>
    <row r="96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row>
    <row r="962">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row>
    <row r="963">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row>
    <row r="964">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row>
    <row r="965">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row>
    <row r="966">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row>
    <row r="967">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row>
    <row r="968">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row>
    <row r="969">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row>
    <row r="970">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row>
    <row r="97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row>
    <row r="972">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row>
    <row r="973">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row>
    <row r="974">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row>
    <row r="975">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row>
    <row r="976">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row>
    <row r="977">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row>
    <row r="978">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row>
    <row r="979">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row>
    <row r="980">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row>
    <row r="98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row>
    <row r="982">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row>
    <row r="983">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row>
    <row r="984">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row>
    <row r="985">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row>
    <row r="986">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row>
    <row r="987">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row>
    <row r="988">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row>
    <row r="989">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row>
    <row r="990">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row>
    <row r="99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c r="AA991" s="106"/>
    </row>
    <row r="992">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c r="AA992" s="106"/>
    </row>
    <row r="993">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c r="AA993" s="106"/>
    </row>
    <row r="994">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row>
    <row r="995">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row>
    <row r="996">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row>
    <row r="997">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row>
    <row r="998">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row>
    <row r="999">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row>
    <row r="1000">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row>
    <row r="1001">
      <c r="A1001" s="106"/>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row>
    <row r="1002">
      <c r="A1002" s="106"/>
      <c r="B1002" s="106"/>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row>
    <row r="1003">
      <c r="A1003" s="106"/>
      <c r="B1003" s="106"/>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row>
    <row r="1004">
      <c r="A1004" s="106"/>
      <c r="B1004" s="106"/>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row>
  </sheetData>
  <mergeCells count="116">
    <mergeCell ref="G1:O1"/>
    <mergeCell ref="H2:N2"/>
    <mergeCell ref="B5:H7"/>
    <mergeCell ref="Q5:S6"/>
    <mergeCell ref="B8:E8"/>
    <mergeCell ref="F8:J8"/>
    <mergeCell ref="D9:E9"/>
    <mergeCell ref="L4:O5"/>
    <mergeCell ref="M16:N16"/>
    <mergeCell ref="C18:H18"/>
    <mergeCell ref="M18:N18"/>
    <mergeCell ref="P18:R19"/>
    <mergeCell ref="E19:J19"/>
    <mergeCell ref="M19:N19"/>
    <mergeCell ref="E25:J25"/>
    <mergeCell ref="E26:J26"/>
    <mergeCell ref="E28:J28"/>
    <mergeCell ref="E30:J30"/>
    <mergeCell ref="E20:J20"/>
    <mergeCell ref="E21:J21"/>
    <mergeCell ref="E22:J22"/>
    <mergeCell ref="E23:J23"/>
    <mergeCell ref="M23:P24"/>
    <mergeCell ref="E24:J24"/>
    <mergeCell ref="M25:Q25"/>
    <mergeCell ref="E33:J33"/>
    <mergeCell ref="E34:J34"/>
    <mergeCell ref="E36:J36"/>
    <mergeCell ref="M26:Q27"/>
    <mergeCell ref="E27:J27"/>
    <mergeCell ref="M28:Q29"/>
    <mergeCell ref="E29:J29"/>
    <mergeCell ref="M30:Q33"/>
    <mergeCell ref="E31:J31"/>
    <mergeCell ref="E32:J32"/>
    <mergeCell ref="M34:Q35"/>
    <mergeCell ref="E35:J35"/>
    <mergeCell ref="M36:Q38"/>
    <mergeCell ref="E37:J37"/>
    <mergeCell ref="E38:J38"/>
    <mergeCell ref="E39:J39"/>
    <mergeCell ref="E40:J40"/>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11:I111"/>
    <mergeCell ref="E112:I112"/>
    <mergeCell ref="E113:I113"/>
    <mergeCell ref="E114:I114"/>
    <mergeCell ref="E104:I104"/>
    <mergeCell ref="E105:I105"/>
    <mergeCell ref="E106:I106"/>
    <mergeCell ref="E107:I107"/>
    <mergeCell ref="E108:I108"/>
    <mergeCell ref="E109:I109"/>
    <mergeCell ref="E110:I110"/>
    <mergeCell ref="E41:J41"/>
    <mergeCell ref="E42:J42"/>
    <mergeCell ref="E43:J43"/>
    <mergeCell ref="E44:J44"/>
    <mergeCell ref="E45:J45"/>
    <mergeCell ref="E46:J46"/>
    <mergeCell ref="E47:J47"/>
    <mergeCell ref="E48:J48"/>
    <mergeCell ref="E49:J49"/>
    <mergeCell ref="E50:J50"/>
    <mergeCell ref="E51:J51"/>
    <mergeCell ref="E52:J52"/>
    <mergeCell ref="E53:J53"/>
    <mergeCell ref="E54:J54"/>
    <mergeCell ref="E55:J55"/>
    <mergeCell ref="E56:J56"/>
    <mergeCell ref="E57:J57"/>
    <mergeCell ref="E58:J58"/>
    <mergeCell ref="E59:J59"/>
    <mergeCell ref="E60:J60"/>
    <mergeCell ref="E61:J61"/>
    <mergeCell ref="E62:J62"/>
    <mergeCell ref="E63:J63"/>
    <mergeCell ref="E64:J64"/>
    <mergeCell ref="E65:J65"/>
    <mergeCell ref="E66:J66"/>
    <mergeCell ref="E67:J67"/>
    <mergeCell ref="E68:J68"/>
    <mergeCell ref="E69:J69"/>
    <mergeCell ref="E70:J70"/>
    <mergeCell ref="E71:J71"/>
    <mergeCell ref="E72:J72"/>
    <mergeCell ref="E73:J73"/>
    <mergeCell ref="E74:J74"/>
    <mergeCell ref="E75:J75"/>
    <mergeCell ref="E76:J76"/>
    <mergeCell ref="E77:I77"/>
    <mergeCell ref="E78:I78"/>
    <mergeCell ref="E79:I79"/>
    <mergeCell ref="E80:I80"/>
    <mergeCell ref="E81:I81"/>
    <mergeCell ref="E82:I82"/>
    <mergeCell ref="E83:I83"/>
    <mergeCell ref="E84:I84"/>
    <mergeCell ref="E85:I85"/>
    <mergeCell ref="E86:I86"/>
    <mergeCell ref="E87:I87"/>
    <mergeCell ref="E88:I88"/>
    <mergeCell ref="E89:I89"/>
  </mergeCells>
  <conditionalFormatting sqref="I10:I15">
    <cfRule type="cellIs" dxfId="0" priority="1" operator="equal">
      <formula>0</formula>
    </cfRule>
  </conditionalFormatting>
  <conditionalFormatting sqref="M19:N19">
    <cfRule type="cellIs" dxfId="0" priority="2" operator="equal">
      <formula>0</formula>
    </cfRule>
  </conditionalFormatting>
  <conditionalFormatting sqref="M19:N19">
    <cfRule type="cellIs" dxfId="1" priority="3" operator="lessThan">
      <formula>0</formula>
    </cfRule>
  </conditionalFormatting>
  <conditionalFormatting sqref="I10:I15">
    <cfRule type="cellIs" dxfId="1" priority="4" operator="lessThan">
      <formula>0</formula>
    </cfRule>
  </conditionalFormatting>
  <conditionalFormatting sqref="I10:I15">
    <cfRule type="cellIs" dxfId="2" priority="5" operator="greaterThan">
      <formula>0</formula>
    </cfRule>
  </conditionalFormatting>
  <drawing r:id="rId1"/>
</worksheet>
</file>